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castillo\Transparencia\Volumen de Pasajeros y Operaciones 2021\Sin Firma\"/>
    </mc:Choice>
  </mc:AlternateContent>
  <bookViews>
    <workbookView xWindow="0" yWindow="0" windowWidth="20490" windowHeight="7155"/>
  </bookViews>
  <sheets>
    <sheet name="Volumen de Pasajeros y Op." sheetId="5" r:id="rId1"/>
  </sheets>
  <definedNames>
    <definedName name="_xlnm.Print_Area" localSheetId="0">'Volumen de Pasajeros y Op.'!$A$1:$O$243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6" i="5" l="1"/>
  <c r="H232" i="5"/>
  <c r="H220" i="5"/>
  <c r="H214" i="5"/>
  <c r="H208" i="5"/>
  <c r="F94" i="5" l="1"/>
  <c r="M44" i="5" l="1"/>
  <c r="M45" i="5"/>
  <c r="M37" i="5"/>
  <c r="M38" i="5"/>
  <c r="M33" i="5"/>
  <c r="M34" i="5"/>
  <c r="O92" i="5" l="1"/>
  <c r="K76" i="5" l="1"/>
  <c r="G144" i="5" l="1"/>
  <c r="F120" i="5" l="1"/>
  <c r="D189" i="5" l="1"/>
  <c r="I208" i="5" l="1"/>
  <c r="J94" i="5" l="1"/>
  <c r="I94" i="5"/>
  <c r="J88" i="5"/>
  <c r="I88" i="5"/>
  <c r="J82" i="5"/>
  <c r="I82" i="5"/>
  <c r="J76" i="5"/>
  <c r="I76" i="5"/>
  <c r="J70" i="5"/>
  <c r="I70" i="5"/>
  <c r="J64" i="5"/>
  <c r="I64" i="5"/>
  <c r="J58" i="5"/>
  <c r="I58" i="5"/>
  <c r="J144" i="5"/>
  <c r="I144" i="5"/>
  <c r="J138" i="5"/>
  <c r="I138" i="5"/>
  <c r="J132" i="5"/>
  <c r="I132" i="5"/>
  <c r="J126" i="5"/>
  <c r="I126" i="5"/>
  <c r="J120" i="5"/>
  <c r="I120" i="5"/>
  <c r="J114" i="5"/>
  <c r="I114" i="5"/>
  <c r="J108" i="5"/>
  <c r="I108" i="5"/>
  <c r="I157" i="5" l="1"/>
  <c r="J157" i="5"/>
  <c r="J161" i="5"/>
  <c r="I162" i="5"/>
  <c r="I158" i="5"/>
  <c r="J160" i="5"/>
  <c r="J162" i="5"/>
  <c r="I161" i="5"/>
  <c r="J158" i="5"/>
  <c r="I159" i="5"/>
  <c r="I163" i="5"/>
  <c r="J159" i="5"/>
  <c r="J163" i="5"/>
  <c r="I160" i="5"/>
  <c r="D208" i="5"/>
  <c r="C34" i="5" l="1"/>
  <c r="C33" i="5"/>
  <c r="C37" i="5"/>
  <c r="C44" i="5"/>
  <c r="E37" i="5" l="1"/>
  <c r="F37" i="5"/>
  <c r="G37" i="5"/>
  <c r="H37" i="5"/>
  <c r="I37" i="5"/>
  <c r="J37" i="5"/>
  <c r="L37" i="5"/>
  <c r="N37" i="5"/>
  <c r="N232" i="5"/>
  <c r="M232" i="5"/>
  <c r="L232" i="5"/>
  <c r="K232" i="5"/>
  <c r="J232" i="5"/>
  <c r="I232" i="5"/>
  <c r="G232" i="5"/>
  <c r="F232" i="5"/>
  <c r="E232" i="5"/>
  <c r="D232" i="5"/>
  <c r="C232" i="5"/>
  <c r="O231" i="5"/>
  <c r="O230" i="5"/>
  <c r="N226" i="5"/>
  <c r="M226" i="5"/>
  <c r="L226" i="5"/>
  <c r="K226" i="5"/>
  <c r="J226" i="5"/>
  <c r="I226" i="5"/>
  <c r="G226" i="5"/>
  <c r="F226" i="5"/>
  <c r="E226" i="5"/>
  <c r="D226" i="5"/>
  <c r="C226" i="5"/>
  <c r="O225" i="5"/>
  <c r="O224" i="5"/>
  <c r="N220" i="5"/>
  <c r="M220" i="5"/>
  <c r="L220" i="5"/>
  <c r="K220" i="5"/>
  <c r="J220" i="5"/>
  <c r="I220" i="5"/>
  <c r="G220" i="5"/>
  <c r="F220" i="5"/>
  <c r="E220" i="5"/>
  <c r="D220" i="5"/>
  <c r="C220" i="5"/>
  <c r="O219" i="5"/>
  <c r="O218" i="5"/>
  <c r="N214" i="5"/>
  <c r="M214" i="5"/>
  <c r="L214" i="5"/>
  <c r="K214" i="5"/>
  <c r="J214" i="5"/>
  <c r="I214" i="5"/>
  <c r="G214" i="5"/>
  <c r="F214" i="5"/>
  <c r="E214" i="5"/>
  <c r="D214" i="5"/>
  <c r="C214" i="5"/>
  <c r="O213" i="5"/>
  <c r="O212" i="5"/>
  <c r="N208" i="5"/>
  <c r="M208" i="5"/>
  <c r="L208" i="5"/>
  <c r="K208" i="5"/>
  <c r="J208" i="5"/>
  <c r="G208" i="5"/>
  <c r="F208" i="5"/>
  <c r="E208" i="5"/>
  <c r="C208" i="5"/>
  <c r="O207" i="5"/>
  <c r="O206" i="5"/>
  <c r="O145" i="5"/>
  <c r="N144" i="5"/>
  <c r="M144" i="5"/>
  <c r="L144" i="5"/>
  <c r="K144" i="5"/>
  <c r="H144" i="5"/>
  <c r="F144" i="5"/>
  <c r="F163" i="5" s="1"/>
  <c r="E144" i="5"/>
  <c r="D144" i="5"/>
  <c r="C144" i="5"/>
  <c r="O143" i="5"/>
  <c r="O142" i="5"/>
  <c r="O139" i="5"/>
  <c r="N138" i="5"/>
  <c r="M138" i="5"/>
  <c r="L138" i="5"/>
  <c r="K138" i="5"/>
  <c r="H138" i="5"/>
  <c r="G138" i="5"/>
  <c r="F138" i="5"/>
  <c r="E138" i="5"/>
  <c r="D138" i="5"/>
  <c r="C138" i="5"/>
  <c r="O137" i="5"/>
  <c r="O136" i="5"/>
  <c r="O133" i="5"/>
  <c r="N132" i="5"/>
  <c r="M132" i="5"/>
  <c r="L132" i="5"/>
  <c r="K132" i="5"/>
  <c r="H132" i="5"/>
  <c r="G132" i="5"/>
  <c r="F132" i="5"/>
  <c r="E132" i="5"/>
  <c r="D132" i="5"/>
  <c r="C132" i="5"/>
  <c r="O131" i="5"/>
  <c r="O130" i="5"/>
  <c r="O127" i="5"/>
  <c r="N126" i="5"/>
  <c r="M126" i="5"/>
  <c r="L126" i="5"/>
  <c r="K126" i="5"/>
  <c r="H126" i="5"/>
  <c r="G126" i="5"/>
  <c r="F126" i="5"/>
  <c r="E126" i="5"/>
  <c r="D126" i="5"/>
  <c r="C126" i="5"/>
  <c r="O125" i="5"/>
  <c r="O124" i="5"/>
  <c r="O121" i="5"/>
  <c r="N120" i="5"/>
  <c r="M120" i="5"/>
  <c r="L120" i="5"/>
  <c r="K120" i="5"/>
  <c r="H120" i="5"/>
  <c r="G120" i="5"/>
  <c r="E120" i="5"/>
  <c r="D120" i="5"/>
  <c r="C120" i="5"/>
  <c r="O119" i="5"/>
  <c r="O118" i="5"/>
  <c r="O115" i="5"/>
  <c r="N114" i="5"/>
  <c r="M114" i="5"/>
  <c r="L114" i="5"/>
  <c r="K114" i="5"/>
  <c r="H114" i="5"/>
  <c r="G114" i="5"/>
  <c r="F114" i="5"/>
  <c r="E114" i="5"/>
  <c r="D114" i="5"/>
  <c r="C114" i="5"/>
  <c r="O113" i="5"/>
  <c r="O112" i="5"/>
  <c r="O109" i="5"/>
  <c r="N108" i="5"/>
  <c r="M108" i="5"/>
  <c r="L108" i="5"/>
  <c r="K108" i="5"/>
  <c r="H108" i="5"/>
  <c r="G108" i="5"/>
  <c r="F108" i="5"/>
  <c r="E108" i="5"/>
  <c r="D108" i="5"/>
  <c r="C108" i="5"/>
  <c r="O107" i="5"/>
  <c r="O106" i="5"/>
  <c r="O95" i="5"/>
  <c r="N94" i="5"/>
  <c r="M94" i="5"/>
  <c r="L94" i="5"/>
  <c r="K94" i="5"/>
  <c r="H94" i="5"/>
  <c r="G94" i="5"/>
  <c r="G163" i="5" s="1"/>
  <c r="E94" i="5"/>
  <c r="D94" i="5"/>
  <c r="C94" i="5"/>
  <c r="O93" i="5"/>
  <c r="O89" i="5"/>
  <c r="N88" i="5"/>
  <c r="M88" i="5"/>
  <c r="L88" i="5"/>
  <c r="K88" i="5"/>
  <c r="H88" i="5"/>
  <c r="G88" i="5"/>
  <c r="F88" i="5"/>
  <c r="E88" i="5"/>
  <c r="D88" i="5"/>
  <c r="C88" i="5"/>
  <c r="O87" i="5"/>
  <c r="O86" i="5"/>
  <c r="O83" i="5"/>
  <c r="N82" i="5"/>
  <c r="M82" i="5"/>
  <c r="L82" i="5"/>
  <c r="K82" i="5"/>
  <c r="H82" i="5"/>
  <c r="G82" i="5"/>
  <c r="F82" i="5"/>
  <c r="E82" i="5"/>
  <c r="D82" i="5"/>
  <c r="C82" i="5"/>
  <c r="O81" i="5"/>
  <c r="O80" i="5"/>
  <c r="O77" i="5"/>
  <c r="N76" i="5"/>
  <c r="M76" i="5"/>
  <c r="L76" i="5"/>
  <c r="H76" i="5"/>
  <c r="G76" i="5"/>
  <c r="F76" i="5"/>
  <c r="E76" i="5"/>
  <c r="C76" i="5"/>
  <c r="O75" i="5"/>
  <c r="O74" i="5"/>
  <c r="O71" i="5"/>
  <c r="N70" i="5"/>
  <c r="M70" i="5"/>
  <c r="L70" i="5"/>
  <c r="K70" i="5"/>
  <c r="H70" i="5"/>
  <c r="G70" i="5"/>
  <c r="F70" i="5"/>
  <c r="F159" i="5" s="1"/>
  <c r="E70" i="5"/>
  <c r="D70" i="5"/>
  <c r="C70" i="5"/>
  <c r="O69" i="5"/>
  <c r="O68" i="5"/>
  <c r="O65" i="5"/>
  <c r="N64" i="5"/>
  <c r="M64" i="5"/>
  <c r="L64" i="5"/>
  <c r="K64" i="5"/>
  <c r="H64" i="5"/>
  <c r="G64" i="5"/>
  <c r="F64" i="5"/>
  <c r="E64" i="5"/>
  <c r="D64" i="5"/>
  <c r="C64" i="5"/>
  <c r="O63" i="5"/>
  <c r="O62" i="5"/>
  <c r="O59" i="5"/>
  <c r="N58" i="5"/>
  <c r="M58" i="5"/>
  <c r="L58" i="5"/>
  <c r="K58" i="5"/>
  <c r="H58" i="5"/>
  <c r="G58" i="5"/>
  <c r="F58" i="5"/>
  <c r="E58" i="5"/>
  <c r="D58" i="5"/>
  <c r="C58" i="5"/>
  <c r="O57" i="5"/>
  <c r="O56" i="5"/>
  <c r="N45" i="5"/>
  <c r="L45" i="5"/>
  <c r="J45" i="5"/>
  <c r="I45" i="5"/>
  <c r="H45" i="5"/>
  <c r="G45" i="5"/>
  <c r="F45" i="5"/>
  <c r="E45" i="5"/>
  <c r="D46" i="5"/>
  <c r="C45" i="5"/>
  <c r="N38" i="5"/>
  <c r="L38" i="5"/>
  <c r="J38" i="5"/>
  <c r="I38" i="5"/>
  <c r="H38" i="5"/>
  <c r="G38" i="5"/>
  <c r="F38" i="5"/>
  <c r="E38" i="5"/>
  <c r="C38" i="5"/>
  <c r="C39" i="5" s="1"/>
  <c r="N44" i="5"/>
  <c r="L44" i="5"/>
  <c r="J44" i="5"/>
  <c r="I44" i="5"/>
  <c r="H44" i="5"/>
  <c r="G44" i="5"/>
  <c r="F44" i="5"/>
  <c r="E44" i="5"/>
  <c r="N34" i="5"/>
  <c r="L34" i="5"/>
  <c r="J34" i="5"/>
  <c r="I34" i="5"/>
  <c r="H34" i="5"/>
  <c r="G34" i="5"/>
  <c r="F34" i="5"/>
  <c r="E34" i="5"/>
  <c r="N33" i="5"/>
  <c r="L33" i="5"/>
  <c r="J33" i="5"/>
  <c r="I33" i="5"/>
  <c r="H33" i="5"/>
  <c r="G33" i="5"/>
  <c r="F33" i="5"/>
  <c r="E33" i="5"/>
  <c r="H161" i="5" l="1"/>
  <c r="G158" i="5"/>
  <c r="F160" i="5"/>
  <c r="F158" i="5"/>
  <c r="G162" i="5"/>
  <c r="H157" i="5"/>
  <c r="H158" i="5"/>
  <c r="G160" i="5"/>
  <c r="H160" i="5"/>
  <c r="G157" i="5"/>
  <c r="F157" i="5"/>
  <c r="G159" i="5"/>
  <c r="H162" i="5"/>
  <c r="H159" i="5"/>
  <c r="F161" i="5"/>
  <c r="G161" i="5"/>
  <c r="H163" i="5"/>
  <c r="F162" i="5"/>
  <c r="J46" i="5"/>
  <c r="N46" i="5"/>
  <c r="M46" i="5"/>
  <c r="L46" i="5"/>
  <c r="K46" i="5"/>
  <c r="I46" i="5"/>
  <c r="H46" i="5"/>
  <c r="B16" i="5"/>
  <c r="G46" i="5"/>
  <c r="F46" i="5"/>
  <c r="E46" i="5"/>
  <c r="E157" i="5"/>
  <c r="F35" i="5"/>
  <c r="J35" i="5"/>
  <c r="N35" i="5"/>
  <c r="H35" i="5"/>
  <c r="E35" i="5"/>
  <c r="M35" i="5"/>
  <c r="D35" i="5"/>
  <c r="L35" i="5"/>
  <c r="I35" i="5"/>
  <c r="C46" i="5"/>
  <c r="M157" i="5"/>
  <c r="N158" i="5"/>
  <c r="C159" i="5"/>
  <c r="K159" i="5"/>
  <c r="B18" i="5"/>
  <c r="D160" i="5"/>
  <c r="L160" i="5"/>
  <c r="E161" i="5"/>
  <c r="M161" i="5"/>
  <c r="N162" i="5"/>
  <c r="C163" i="5"/>
  <c r="K163" i="5"/>
  <c r="B22" i="5"/>
  <c r="D39" i="5"/>
  <c r="H39" i="5"/>
  <c r="C158" i="5"/>
  <c r="K158" i="5"/>
  <c r="C162" i="5"/>
  <c r="K162" i="5"/>
  <c r="M39" i="5"/>
  <c r="I39" i="5"/>
  <c r="E39" i="5"/>
  <c r="G39" i="5"/>
  <c r="K39" i="5"/>
  <c r="L39" i="5"/>
  <c r="O37" i="5"/>
  <c r="C157" i="5"/>
  <c r="K157" i="5"/>
  <c r="D158" i="5"/>
  <c r="L158" i="5"/>
  <c r="O70" i="5"/>
  <c r="E159" i="5"/>
  <c r="M159" i="5"/>
  <c r="N160" i="5"/>
  <c r="C161" i="5"/>
  <c r="K161" i="5"/>
  <c r="B20" i="5"/>
  <c r="D162" i="5"/>
  <c r="L162" i="5"/>
  <c r="O94" i="5"/>
  <c r="E163" i="5"/>
  <c r="M163" i="5"/>
  <c r="N157" i="5"/>
  <c r="O126" i="5"/>
  <c r="N161" i="5"/>
  <c r="O220" i="5"/>
  <c r="O44" i="5"/>
  <c r="D157" i="5"/>
  <c r="L157" i="5"/>
  <c r="O64" i="5"/>
  <c r="E158" i="5"/>
  <c r="M158" i="5"/>
  <c r="N159" i="5"/>
  <c r="C160" i="5"/>
  <c r="K160" i="5"/>
  <c r="B19" i="5"/>
  <c r="D161" i="5"/>
  <c r="L161" i="5"/>
  <c r="O88" i="5"/>
  <c r="E162" i="5"/>
  <c r="M162" i="5"/>
  <c r="N163" i="5"/>
  <c r="O120" i="5"/>
  <c r="O144" i="5"/>
  <c r="O214" i="5"/>
  <c r="O226" i="5"/>
  <c r="N39" i="5"/>
  <c r="J39" i="5"/>
  <c r="O33" i="5"/>
  <c r="C35" i="5"/>
  <c r="C40" i="5" s="1"/>
  <c r="K35" i="5"/>
  <c r="O38" i="5"/>
  <c r="O45" i="5"/>
  <c r="O58" i="5"/>
  <c r="O82" i="5"/>
  <c r="O114" i="5"/>
  <c r="O138" i="5"/>
  <c r="O208" i="5"/>
  <c r="G35" i="5"/>
  <c r="B17" i="5"/>
  <c r="D159" i="5"/>
  <c r="L159" i="5"/>
  <c r="O76" i="5"/>
  <c r="E160" i="5"/>
  <c r="M160" i="5"/>
  <c r="B21" i="5"/>
  <c r="D163" i="5"/>
  <c r="L163" i="5"/>
  <c r="O108" i="5"/>
  <c r="O132" i="5"/>
  <c r="O232" i="5"/>
  <c r="F39" i="5"/>
  <c r="O34" i="5"/>
  <c r="E182" i="5" l="1"/>
  <c r="E188" i="5"/>
  <c r="E187" i="5"/>
  <c r="E186" i="5"/>
  <c r="E184" i="5"/>
  <c r="E185" i="5"/>
  <c r="E183" i="5"/>
  <c r="N22" i="5"/>
  <c r="N21" i="5"/>
  <c r="N16" i="5"/>
  <c r="J40" i="5"/>
  <c r="L40" i="5"/>
  <c r="E40" i="5"/>
  <c r="F40" i="5"/>
  <c r="N40" i="5"/>
  <c r="I40" i="5"/>
  <c r="H40" i="5"/>
  <c r="M40" i="5"/>
  <c r="D40" i="5"/>
  <c r="K40" i="5"/>
  <c r="G40" i="5"/>
  <c r="N19" i="5"/>
  <c r="N18" i="5"/>
  <c r="N17" i="5"/>
  <c r="O39" i="5"/>
  <c r="O46" i="5"/>
  <c r="O35" i="5"/>
  <c r="N20" i="5"/>
  <c r="E189" i="5" l="1"/>
  <c r="F189" i="5" s="1"/>
  <c r="O40" i="5"/>
</calcChain>
</file>

<file path=xl/sharedStrings.xml><?xml version="1.0" encoding="utf-8"?>
<sst xmlns="http://schemas.openxmlformats.org/spreadsheetml/2006/main" count="505" uniqueCount="88">
  <si>
    <t>Dirección de Planificación y Desarrollo</t>
  </si>
  <si>
    <t>Departamento de Formulacion y Monitoreo Interno</t>
  </si>
  <si>
    <t>División de Estadísticas Aeronáuticas</t>
  </si>
  <si>
    <t>CONCEPTOS</t>
  </si>
  <si>
    <t>ENE.</t>
  </si>
  <si>
    <t>FEB.</t>
  </si>
  <si>
    <t>MAR.</t>
  </si>
  <si>
    <t>ABR</t>
  </si>
  <si>
    <t>MAY.</t>
  </si>
  <si>
    <t>JUN.</t>
  </si>
  <si>
    <t>JUL.</t>
  </si>
  <si>
    <t>AGO.</t>
  </si>
  <si>
    <t>SEPT.</t>
  </si>
  <si>
    <t>OCT.</t>
  </si>
  <si>
    <t>NOV.</t>
  </si>
  <si>
    <t>DIC.</t>
  </si>
  <si>
    <t>TOTAL</t>
  </si>
  <si>
    <t>LLEGADOS</t>
  </si>
  <si>
    <t>REGULARES</t>
  </si>
  <si>
    <t>SALIDOS</t>
  </si>
  <si>
    <t>OPERACIONES</t>
  </si>
  <si>
    <t>CHARTERS</t>
  </si>
  <si>
    <t>Aeropuertos</t>
  </si>
  <si>
    <t>Operaciones</t>
  </si>
  <si>
    <t>Pasajeros</t>
  </si>
  <si>
    <t>MDSD</t>
  </si>
  <si>
    <t>MDPP</t>
  </si>
  <si>
    <t>MDPC</t>
  </si>
  <si>
    <t>MDLR</t>
  </si>
  <si>
    <t>MDST</t>
  </si>
  <si>
    <t>MDJB</t>
  </si>
  <si>
    <t>MDCY</t>
  </si>
  <si>
    <t>Pág: 1</t>
  </si>
  <si>
    <t>Desglose por Aeropuerto, Vuelos Regulares</t>
  </si>
  <si>
    <t>LAS AMERICAS</t>
  </si>
  <si>
    <t>PUERTO PLATA</t>
  </si>
  <si>
    <t>PUNTA CANA</t>
  </si>
  <si>
    <t>LA ROMANA</t>
  </si>
  <si>
    <t>EL CIBAO</t>
  </si>
  <si>
    <t xml:space="preserve">DR. JOAQUÍN </t>
  </si>
  <si>
    <t>BALAGUER</t>
  </si>
  <si>
    <t>CATEY</t>
  </si>
  <si>
    <t>Pág: 2</t>
  </si>
  <si>
    <t>Desglose por Aeropuerto, Vuelos Charter</t>
  </si>
  <si>
    <t>Pág: 3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</si>
  <si>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</si>
  <si>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</si>
  <si>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</si>
  <si>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</si>
  <si>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</si>
  <si>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</si>
  <si>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</si>
  <si>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</si>
  <si>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</si>
  <si>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</si>
  <si>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</si>
  <si>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</si>
  <si>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Pág: 4</t>
  </si>
  <si>
    <t>LLEGADAS</t>
  </si>
  <si>
    <t>PRIVADOS</t>
  </si>
  <si>
    <t>SALIDAS</t>
  </si>
  <si>
    <t>DOMÉSTICOS</t>
  </si>
  <si>
    <t>MILITAR</t>
  </si>
  <si>
    <t xml:space="preserve"> Pág: 5</t>
  </si>
  <si>
    <t>TOTAL GENERAL</t>
  </si>
  <si>
    <t xml:space="preserve">TOTAL </t>
  </si>
  <si>
    <t xml:space="preserve">CARGA </t>
  </si>
  <si>
    <t>REGULAR</t>
  </si>
  <si>
    <t>CHARTER</t>
  </si>
  <si>
    <t>Año 2020</t>
  </si>
  <si>
    <t>VOLUMEN DE OPERACIONES EN VUELOS PRIVADOS POR MES, AÑO 2021</t>
  </si>
  <si>
    <t>VOLUMEN DE OPERACIONES EN VUELOS DOMÉSTICOS POR MES, AÑO 2021</t>
  </si>
  <si>
    <t>VOLUMEN DE OPERACIONES EN VUELOS MILITARES POR MES, AÑO 2021</t>
  </si>
  <si>
    <t>VOLUMEN DE OPERACIONES EN VUELOS DE CARGA REGULAR POR MES, AÑO 2021</t>
  </si>
  <si>
    <t>VOLUMEN DE OPERACIONES EN VUELOS DE CARGA CHARTER POR MES, AÑO 2021</t>
  </si>
  <si>
    <t>VOLUMEN DE PASAJEROS EN VUELOS CHARTERS POR MES Y AEROPUERTOS 2021</t>
  </si>
  <si>
    <t>VOLUMEN DE PASAJEROS EN VUELOS REGULARES POR MES Y AEROPUERTOS 2021</t>
  </si>
  <si>
    <t>VOLUMEN DE OPERACIONES INTERNACIONALES AÑO 2021</t>
  </si>
  <si>
    <t>VOLUMEN DE PASAJEROS EN VUELOS REGULARES Y CHARTER AÑO 2021</t>
  </si>
  <si>
    <t>Año 2021</t>
  </si>
  <si>
    <t>MDSD: Aeropuerto Internacional Dr. José Fco. Peña Gómez, Las Américas.</t>
  </si>
  <si>
    <t>Leyenda:</t>
  </si>
  <si>
    <t>MDPP: Aeropuerto Internacional Gral. Gregorio Luperón, Puerto Plata.</t>
  </si>
  <si>
    <t>MDPC: Aeropuerto Internacional de Punta Cana</t>
  </si>
  <si>
    <t>MDLR: Aeropuerto Internacional La Romana</t>
  </si>
  <si>
    <t>MDST: Aeropuerto Internacional del Cibao, Santiago.</t>
  </si>
  <si>
    <t>MDJB: Aeropuerto Internacional Dr. Joaquín Balaguer, La Isabela.</t>
  </si>
  <si>
    <t>MDCY: Aeropuerto Internacional Presidente Juan Bosch, Catey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</si>
</sst>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0"/>
      <name val="Cambria"/>
      <family val="1"/>
      <scheme val="major"/>
    </font>
    <font>
      <sz val="11"/>
      <name val="Cambria"/>
      <family val="1"/>
      <scheme val="major"/>
    </font>
    <font>
      <sz val="10"/>
      <color rgb="FFFF0000"/>
      <name val="Cambria"/>
      <family val="1"/>
      <scheme val="major"/>
    </font>
    <font>
      <u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0" fontId="5" fillId="3" borderId="1" xfId="0" applyNumberFormat="1" applyFont="1" applyFill="1" applyBorder="1" applyAlignment="1">
      <alignment horizontal="left"/>
    </xf>
    <xf numFmtId="0" fontId="5" fillId="3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/>
    </xf>
    <xf numFmtId="3" fontId="3" fillId="2" borderId="1" xfId="1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3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right" vertical="center"/>
    </xf>
    <xf numFmtId="0" fontId="3" fillId="2" borderId="0" xfId="0" applyNumberFormat="1" applyFont="1" applyFill="1" applyBorder="1" applyAlignment="1">
      <alignment horizontal="left"/>
    </xf>
    <xf numFmtId="3" fontId="3" fillId="2" borderId="0" xfId="1" applyNumberFormat="1" applyFont="1" applyFill="1" applyBorder="1" applyAlignment="1"/>
    <xf numFmtId="3" fontId="3" fillId="2" borderId="0" xfId="1" applyNumberFormat="1" applyFont="1" applyFill="1" applyBorder="1" applyAlignment="1">
      <alignment horizontal="left"/>
    </xf>
    <xf numFmtId="3" fontId="3" fillId="2" borderId="0" xfId="1" applyNumberFormat="1" applyFont="1" applyFill="1" applyAlignment="1"/>
    <xf numFmtId="0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9" fontId="3" fillId="2" borderId="0" xfId="2" applyFont="1" applyFill="1"/>
    <xf numFmtId="3" fontId="3" fillId="2" borderId="0" xfId="0" applyNumberFormat="1" applyFont="1" applyFill="1" applyAlignment="1">
      <alignment horizontal="left"/>
    </xf>
    <xf numFmtId="3" fontId="7" fillId="2" borderId="0" xfId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165" fontId="3" fillId="2" borderId="0" xfId="2" applyNumberFormat="1" applyFont="1" applyFill="1" applyAlignment="1">
      <alignment horizontal="left"/>
    </xf>
    <xf numFmtId="0" fontId="2" fillId="2" borderId="0" xfId="0" applyNumberFormat="1" applyFont="1" applyFill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92342720394"/>
          <c:y val="0.35937910550636043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Op.'!$N$15</c:f>
              <c:strCache>
                <c:ptCount val="1"/>
                <c:pt idx="0">
                  <c:v>Pasajeros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0.10937580724239462"/>
                  <c:y val="2.3153023178984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3444970785216935E-2"/>
                  <c:y val="1.289683530274012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534508083057545E-2"/>
                  <c:y val="-0.133351613537797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80226091153111E-2"/>
                  <c:y val="-0.1306838038674529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3178530220769189"/>
                  <c:y val="-0.175284955128108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7680065498545642"/>
                  <c:y val="-3.83729777550559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84-4A86-AE50-88C1DAA30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Op.'!$M$16:$M$22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Op.'!$N$16:$N$22</c:f>
              <c:numCache>
                <c:formatCode>#,##0</c:formatCode>
                <c:ptCount val="7"/>
                <c:pt idx="0">
                  <c:v>3132087</c:v>
                </c:pt>
                <c:pt idx="1">
                  <c:v>279039</c:v>
                </c:pt>
                <c:pt idx="2">
                  <c:v>3075418</c:v>
                </c:pt>
                <c:pt idx="3">
                  <c:v>180733</c:v>
                </c:pt>
                <c:pt idx="4">
                  <c:v>1609457</c:v>
                </c:pt>
                <c:pt idx="5">
                  <c:v>55211</c:v>
                </c:pt>
                <c:pt idx="6">
                  <c:v>11260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384-4A86-AE50-88C1DAA30775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Pasajeros Internacionales (llegados y salidos) Enero-Octubre Año 2021, por Aeropuerto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'Volumen de Pasajeros y Op.'!$C$156</c:f>
              <c:strCache>
                <c:ptCount val="1"/>
                <c:pt idx="0">
                  <c:v>Ene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Op.'!$C$157:$C$163</c:f>
              <c:numCache>
                <c:formatCode>#,##0</c:formatCode>
                <c:ptCount val="7"/>
                <c:pt idx="0">
                  <c:v>251094</c:v>
                </c:pt>
                <c:pt idx="1">
                  <c:v>25318</c:v>
                </c:pt>
                <c:pt idx="2">
                  <c:v>187508</c:v>
                </c:pt>
                <c:pt idx="3">
                  <c:v>11044</c:v>
                </c:pt>
                <c:pt idx="4">
                  <c:v>145639</c:v>
                </c:pt>
                <c:pt idx="5">
                  <c:v>5174</c:v>
                </c:pt>
                <c:pt idx="6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D3-4FAA-8798-954319453EFD}"/>
            </c:ext>
          </c:extLst>
        </c:ser>
        <c:ser>
          <c:idx val="1"/>
          <c:order val="1"/>
          <c:tx>
            <c:strRef>
              <c:f>'Volumen de Pasajeros y Op.'!$D$156</c:f>
              <c:strCache>
                <c:ptCount val="1"/>
                <c:pt idx="0">
                  <c:v>Feb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Op.'!$D$157:$D$163</c:f>
              <c:numCache>
                <c:formatCode>#,##0</c:formatCode>
                <c:ptCount val="7"/>
                <c:pt idx="0">
                  <c:v>180564</c:v>
                </c:pt>
                <c:pt idx="1">
                  <c:v>15339</c:v>
                </c:pt>
                <c:pt idx="2">
                  <c:v>137049</c:v>
                </c:pt>
                <c:pt idx="3">
                  <c:v>10013</c:v>
                </c:pt>
                <c:pt idx="4">
                  <c:v>102993</c:v>
                </c:pt>
                <c:pt idx="5">
                  <c:v>3570</c:v>
                </c:pt>
                <c:pt idx="6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815-4486-BB5A-F5C7125EC1E0}"/>
            </c:ext>
          </c:extLst>
        </c:ser>
        <c:ser>
          <c:idx val="2"/>
          <c:order val="2"/>
          <c:tx>
            <c:strRef>
              <c:f>'Volumen de Pasajeros y Op.'!$E$156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Op.'!$E$157:$E$163</c:f>
              <c:numCache>
                <c:formatCode>#,##0</c:formatCode>
                <c:ptCount val="7"/>
                <c:pt idx="0">
                  <c:v>250094</c:v>
                </c:pt>
                <c:pt idx="1">
                  <c:v>22200</c:v>
                </c:pt>
                <c:pt idx="2">
                  <c:v>207698</c:v>
                </c:pt>
                <c:pt idx="3">
                  <c:v>13014</c:v>
                </c:pt>
                <c:pt idx="4">
                  <c:v>133642</c:v>
                </c:pt>
                <c:pt idx="5">
                  <c:v>4878</c:v>
                </c:pt>
                <c:pt idx="6">
                  <c:v>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72-4889-929D-179F8D9AF0B5}"/>
            </c:ext>
          </c:extLst>
        </c:ser>
        <c:ser>
          <c:idx val="3"/>
          <c:order val="3"/>
          <c:tx>
            <c:strRef>
              <c:f>'Volumen de Pasajeros y Op.'!$F$156</c:f>
              <c:strCache>
                <c:ptCount val="1"/>
                <c:pt idx="0">
                  <c:v>Abr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Op.'!$F$157:$F$163</c:f>
              <c:numCache>
                <c:formatCode>#,##0</c:formatCode>
                <c:ptCount val="7"/>
                <c:pt idx="0">
                  <c:v>293707</c:v>
                </c:pt>
                <c:pt idx="1">
                  <c:v>24685</c:v>
                </c:pt>
                <c:pt idx="2">
                  <c:v>248699</c:v>
                </c:pt>
                <c:pt idx="3">
                  <c:v>14121</c:v>
                </c:pt>
                <c:pt idx="4">
                  <c:v>151533</c:v>
                </c:pt>
                <c:pt idx="5">
                  <c:v>5073</c:v>
                </c:pt>
                <c:pt idx="6">
                  <c:v>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372-4889-929D-179F8D9AF0B5}"/>
            </c:ext>
          </c:extLst>
        </c:ser>
        <c:ser>
          <c:idx val="4"/>
          <c:order val="4"/>
          <c:tx>
            <c:strRef>
              <c:f>'Volumen de Pasajeros y Op.'!$G$156</c:f>
              <c:strCache>
                <c:ptCount val="1"/>
                <c:pt idx="0">
                  <c:v>May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Op.'!$G$157:$G$163</c:f>
              <c:numCache>
                <c:formatCode>#,##0</c:formatCode>
                <c:ptCount val="7"/>
                <c:pt idx="0">
                  <c:v>326349</c:v>
                </c:pt>
                <c:pt idx="1">
                  <c:v>28638</c:v>
                </c:pt>
                <c:pt idx="2">
                  <c:v>287552</c:v>
                </c:pt>
                <c:pt idx="3">
                  <c:v>10271</c:v>
                </c:pt>
                <c:pt idx="4">
                  <c:v>156383</c:v>
                </c:pt>
                <c:pt idx="5">
                  <c:v>7470</c:v>
                </c:pt>
                <c:pt idx="6">
                  <c:v>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25-4D58-8326-1F86B000F2C5}"/>
            </c:ext>
          </c:extLst>
        </c:ser>
        <c:ser>
          <c:idx val="5"/>
          <c:order val="5"/>
          <c:tx>
            <c:strRef>
              <c:f>'Volumen de Pasajeros y Op.'!$H$156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Op.'!$H$157:$H$163</c:f>
              <c:numCache>
                <c:formatCode>#,##0</c:formatCode>
                <c:ptCount val="7"/>
                <c:pt idx="0">
                  <c:v>352084</c:v>
                </c:pt>
                <c:pt idx="1">
                  <c:v>29576</c:v>
                </c:pt>
                <c:pt idx="2">
                  <c:v>363996</c:v>
                </c:pt>
                <c:pt idx="3">
                  <c:v>7959</c:v>
                </c:pt>
                <c:pt idx="4">
                  <c:v>190342</c:v>
                </c:pt>
                <c:pt idx="5">
                  <c:v>5401</c:v>
                </c:pt>
                <c:pt idx="6">
                  <c:v>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90-4BEE-BDAF-569FDBFE61C7}"/>
            </c:ext>
          </c:extLst>
        </c:ser>
        <c:ser>
          <c:idx val="6"/>
          <c:order val="6"/>
          <c:tx>
            <c:strRef>
              <c:f>'Volumen de Pasajeros y Op.'!$I$156</c:f>
              <c:strCache>
                <c:ptCount val="1"/>
                <c:pt idx="0">
                  <c:v>Jul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Op.'!$I$157:$I$163</c:f>
              <c:numCache>
                <c:formatCode>#,##0</c:formatCode>
                <c:ptCount val="7"/>
                <c:pt idx="0">
                  <c:v>412938</c:v>
                </c:pt>
                <c:pt idx="1">
                  <c:v>40582</c:v>
                </c:pt>
                <c:pt idx="2">
                  <c:v>462704</c:v>
                </c:pt>
                <c:pt idx="3">
                  <c:v>10057</c:v>
                </c:pt>
                <c:pt idx="4">
                  <c:v>223735</c:v>
                </c:pt>
                <c:pt idx="5">
                  <c:v>4473</c:v>
                </c:pt>
                <c:pt idx="6">
                  <c:v>2391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6-495C-84AB-5089295D49D3}"/>
            </c:ext>
          </c:extLst>
        </c:ser>
        <c:ser>
          <c:idx val="7"/>
          <c:order val="7"/>
          <c:tx>
            <c:strRef>
              <c:f>'Volumen de Pasajeros y Op.'!$J$156</c:f>
              <c:strCache>
                <c:ptCount val="1"/>
                <c:pt idx="0">
                  <c:v>Ago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Op.'!$J$157:$J$163</c:f>
              <c:numCache>
                <c:formatCode>#,##0</c:formatCode>
                <c:ptCount val="7"/>
                <c:pt idx="0">
                  <c:v>398023</c:v>
                </c:pt>
                <c:pt idx="1">
                  <c:v>35106</c:v>
                </c:pt>
                <c:pt idx="2">
                  <c:v>454034</c:v>
                </c:pt>
                <c:pt idx="3">
                  <c:v>15592</c:v>
                </c:pt>
                <c:pt idx="4">
                  <c:v>211556</c:v>
                </c:pt>
                <c:pt idx="5">
                  <c:v>7301</c:v>
                </c:pt>
                <c:pt idx="6">
                  <c:v>2645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6-495C-84AB-5089295D49D3}"/>
            </c:ext>
          </c:extLst>
        </c:ser>
        <c:ser>
          <c:idx val="8"/>
          <c:order val="8"/>
          <c:tx>
            <c:strRef>
              <c:f>'Volumen de Pasajeros y Op.'!$K$156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Op.'!$K$157:$K$163</c:f>
              <c:numCache>
                <c:formatCode>#,##0</c:formatCode>
                <c:ptCount val="7"/>
                <c:pt idx="0">
                  <c:v>341021</c:v>
                </c:pt>
                <c:pt idx="1">
                  <c:v>25853</c:v>
                </c:pt>
                <c:pt idx="2">
                  <c:v>331477</c:v>
                </c:pt>
                <c:pt idx="3">
                  <c:v>30874</c:v>
                </c:pt>
                <c:pt idx="4">
                  <c:v>159853</c:v>
                </c:pt>
                <c:pt idx="5">
                  <c:v>5903</c:v>
                </c:pt>
                <c:pt idx="6">
                  <c:v>1318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126-495C-84AB-5089295D49D3}"/>
            </c:ext>
          </c:extLst>
        </c:ser>
        <c:ser>
          <c:idx val="9"/>
          <c:order val="9"/>
          <c:tx>
            <c:strRef>
              <c:f>'Volumen de Pasajeros y Op.'!$L$156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'Volumen de Pasajeros y Op.'!$B$157:$B$163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Op.'!$L$157:$L$163</c:f>
              <c:numCache>
                <c:formatCode>#,##0</c:formatCode>
                <c:ptCount val="7"/>
                <c:pt idx="0">
                  <c:v>326213</c:v>
                </c:pt>
                <c:pt idx="1">
                  <c:v>31742</c:v>
                </c:pt>
                <c:pt idx="2">
                  <c:v>394701</c:v>
                </c:pt>
                <c:pt idx="3">
                  <c:v>57788</c:v>
                </c:pt>
                <c:pt idx="4">
                  <c:v>133781</c:v>
                </c:pt>
                <c:pt idx="5">
                  <c:v>5968</c:v>
                </c:pt>
                <c:pt idx="6">
                  <c:v>3242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5525824"/>
        <c:axId val="-1275529088"/>
      </c:barChart>
      <c:catAx>
        <c:axId val="-1275525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275529088"/>
        <c:crosses val="autoZero"/>
        <c:auto val="1"/>
        <c:lblAlgn val="ctr"/>
        <c:lblOffset val="100"/>
        <c:noMultiLvlLbl val="0"/>
      </c:catAx>
      <c:valAx>
        <c:axId val="-12755290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1275525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557358906029985"/>
          <c:y val="0.18766781795818971"/>
          <c:w val="4.4691091561481162E-2"/>
          <c:h val="0.695683724557945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100" b="1">
          <a:latin typeface="+mj-lt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Comparativo Pasajeros Internacionales , Enero-Octubre 2020-2021</a:t>
            </a:r>
          </a:p>
        </c:rich>
      </c:tx>
      <c:layout>
        <c:manualLayout>
          <c:xMode val="edge"/>
          <c:yMode val="edge"/>
          <c:x val="0.28207486695739825"/>
          <c:y val="3.18352340936374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972034615436"/>
          <c:y val="0.10792887800619881"/>
          <c:w val="0.86498230155676814"/>
          <c:h val="0.64627818776103962"/>
        </c:manualLayout>
      </c:layout>
      <c:lineChart>
        <c:grouping val="stacked"/>
        <c:varyColors val="0"/>
        <c:ser>
          <c:idx val="1"/>
          <c:order val="0"/>
          <c:tx>
            <c:strRef>
              <c:f>'Volumen de Pasajeros y Op.'!$E$181</c:f>
              <c:strCache>
                <c:ptCount val="1"/>
                <c:pt idx="0">
                  <c:v>Año 2021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Op.'!$E$182:$E$188</c:f>
              <c:numCache>
                <c:formatCode>#,##0</c:formatCode>
                <c:ptCount val="7"/>
                <c:pt idx="0">
                  <c:v>3132087</c:v>
                </c:pt>
                <c:pt idx="1">
                  <c:v>279039</c:v>
                </c:pt>
                <c:pt idx="2">
                  <c:v>3075418</c:v>
                </c:pt>
                <c:pt idx="3">
                  <c:v>180733</c:v>
                </c:pt>
                <c:pt idx="4">
                  <c:v>1609457</c:v>
                </c:pt>
                <c:pt idx="5">
                  <c:v>55211</c:v>
                </c:pt>
                <c:pt idx="6">
                  <c:v>11260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09-4F66-B1ED-41283F15C36B}"/>
            </c:ext>
          </c:extLst>
        </c:ser>
        <c:ser>
          <c:idx val="0"/>
          <c:order val="1"/>
          <c:tx>
            <c:strRef>
              <c:f>'Volumen de Pasajeros y Op.'!$D$181</c:f>
              <c:strCache>
                <c:ptCount val="1"/>
                <c:pt idx="0">
                  <c:v>Año 2020</c:v>
                </c:pt>
              </c:strCache>
            </c:strRef>
          </c:tx>
          <c:cat>
            <c:strRef>
              <c:f>'Volumen de Pasajeros y Op.'!$C$182:$C$188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Op.'!$D$182:$D$188</c:f>
              <c:numCache>
                <c:formatCode>#,##0</c:formatCode>
                <c:ptCount val="7"/>
                <c:pt idx="0">
                  <c:v>1461816</c:v>
                </c:pt>
                <c:pt idx="1">
                  <c:v>304424</c:v>
                </c:pt>
                <c:pt idx="2">
                  <c:v>1757707</c:v>
                </c:pt>
                <c:pt idx="3">
                  <c:v>131560</c:v>
                </c:pt>
                <c:pt idx="4">
                  <c:v>733182</c:v>
                </c:pt>
                <c:pt idx="5">
                  <c:v>31157</c:v>
                </c:pt>
                <c:pt idx="6">
                  <c:v>48287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09-4F66-B1ED-41283F15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93305008"/>
        <c:axId val="-1393303920"/>
      </c:lineChart>
      <c:catAx>
        <c:axId val="-1393305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393303920"/>
        <c:crosses val="autoZero"/>
        <c:auto val="1"/>
        <c:lblAlgn val="ctr"/>
        <c:lblOffset val="100"/>
        <c:noMultiLvlLbl val="0"/>
      </c:catAx>
      <c:valAx>
        <c:axId val="-1393303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-13933050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txPr>
    <a:bodyPr/>
    <a:lstStyle/>
    <a:p>
      <a:pPr>
        <a:defRPr sz="1100" b="1" u="none">
          <a:latin typeface="+mj-lt"/>
        </a:defRPr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484582719842946"/>
          <c:y val="0.31952392166829358"/>
          <c:w val="0.63216926374520055"/>
          <c:h val="0.6175243279906425"/>
        </c:manualLayout>
      </c:layout>
      <c:pie3DChart>
        <c:varyColors val="1"/>
        <c:ser>
          <c:idx val="0"/>
          <c:order val="0"/>
          <c:tx>
            <c:strRef>
              <c:f>'Volumen de Pasajeros y Op.'!$B$15</c:f>
              <c:strCache>
                <c:ptCount val="1"/>
                <c:pt idx="0">
                  <c:v>Operaciones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5.9310021924789416E-2"/>
                  <c:y val="-3.119492188017651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319837179661564E-2"/>
                  <c:y val="0.159608675724923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01271026342447E-2"/>
                  <c:y val="0.1229506008307728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053155233811897E-2"/>
                  <c:y val="-0.1548484282129750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812540799466962"/>
                  <c:y val="-0.203147641005698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075115241006558"/>
                  <c:y val="-0.156746144122103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23727502329790251"/>
                  <c:y val="-8.185114119236747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,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53D-4CB9-98CC-F3B877552A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,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'Volumen de Pasajeros y Op.'!$A$16:$A$22</c:f>
              <c:strCache>
                <c:ptCount val="7"/>
                <c:pt idx="0">
                  <c:v>MDSD</c:v>
                </c:pt>
                <c:pt idx="1">
                  <c:v>MDPP</c:v>
                </c:pt>
                <c:pt idx="2">
                  <c:v>MDPC</c:v>
                </c:pt>
                <c:pt idx="3">
                  <c:v>MDLR</c:v>
                </c:pt>
                <c:pt idx="4">
                  <c:v>MDST</c:v>
                </c:pt>
                <c:pt idx="5">
                  <c:v>MDJB</c:v>
                </c:pt>
                <c:pt idx="6">
                  <c:v>MDCY</c:v>
                </c:pt>
              </c:strCache>
            </c:strRef>
          </c:cat>
          <c:val>
            <c:numRef>
              <c:f>'Volumen de Pasajeros y Op.'!$B$16:$B$22</c:f>
              <c:numCache>
                <c:formatCode>#,##0</c:formatCode>
                <c:ptCount val="7"/>
                <c:pt idx="0">
                  <c:v>29595</c:v>
                </c:pt>
                <c:pt idx="1">
                  <c:v>2437</c:v>
                </c:pt>
                <c:pt idx="2">
                  <c:v>23158</c:v>
                </c:pt>
                <c:pt idx="3">
                  <c:v>1750</c:v>
                </c:pt>
                <c:pt idx="4">
                  <c:v>13482</c:v>
                </c:pt>
                <c:pt idx="5">
                  <c:v>4948</c:v>
                </c:pt>
                <c:pt idx="6">
                  <c:v>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53D-4CB9-98CC-F3B877552AB2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b="1">
          <a:latin typeface="Cambria (Títulos)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92652</xdr:colOff>
      <xdr:row>9</xdr:row>
      <xdr:rowOff>6061</xdr:rowOff>
    </xdr:from>
    <xdr:to>
      <xdr:col>14</xdr:col>
      <xdr:colOff>447674</xdr:colOff>
      <xdr:row>28</xdr:row>
      <xdr:rowOff>83994</xdr:rowOff>
    </xdr:to>
    <xdr:graphicFrame macro="">
      <xdr:nvGraphicFramePr>
        <xdr:cNvPr id="17" name="16 Gráfic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585396</xdr:colOff>
      <xdr:row>150</xdr:row>
      <xdr:rowOff>96067</xdr:rowOff>
    </xdr:from>
    <xdr:to>
      <xdr:col>14</xdr:col>
      <xdr:colOff>244929</xdr:colOff>
      <xdr:row>175</xdr:row>
      <xdr:rowOff>95250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574908</xdr:colOff>
      <xdr:row>176</xdr:row>
      <xdr:rowOff>81643</xdr:rowOff>
    </xdr:from>
    <xdr:to>
      <xdr:col>14</xdr:col>
      <xdr:colOff>231322</xdr:colOff>
      <xdr:row>199</xdr:row>
      <xdr:rowOff>68036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86591</xdr:colOff>
      <xdr:row>9</xdr:row>
      <xdr:rowOff>23378</xdr:rowOff>
    </xdr:from>
    <xdr:to>
      <xdr:col>6</xdr:col>
      <xdr:colOff>286615</xdr:colOff>
      <xdr:row>28</xdr:row>
      <xdr:rowOff>101311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419099</xdr:colOff>
      <xdr:row>9</xdr:row>
      <xdr:rowOff>0</xdr:rowOff>
    </xdr:from>
    <xdr:to>
      <xdr:col>4</xdr:col>
      <xdr:colOff>590549</xdr:colOff>
      <xdr:row>12</xdr:row>
      <xdr:rowOff>47625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419099" y="1733550"/>
          <a:ext cx="349567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Proporción de Operaciones Intl. por Aeropuerto, </a:t>
          </a:r>
          <a:endParaRPr lang="es-ES">
            <a:effectLst/>
            <a:latin typeface="+mj-lt"/>
          </a:endParaRPr>
        </a:p>
        <a:p>
          <a:pPr algn="ctr" rtl="0"/>
          <a:r>
            <a:rPr lang="en-US" sz="1100" b="1" i="0" baseline="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Enero-Octubre Año 2021</a:t>
          </a:r>
          <a:endParaRPr lang="es-ES">
            <a:effectLst/>
            <a:latin typeface="+mj-lt"/>
          </a:endParaRPr>
        </a:p>
      </xdr:txBody>
    </xdr:sp>
    <xdr:clientData/>
  </xdr:twoCellAnchor>
  <xdr:twoCellAnchor editAs="oneCell">
    <xdr:from>
      <xdr:col>6</xdr:col>
      <xdr:colOff>249768</xdr:colOff>
      <xdr:row>0</xdr:row>
      <xdr:rowOff>79331</xdr:rowOff>
    </xdr:from>
    <xdr:to>
      <xdr:col>8</xdr:col>
      <xdr:colOff>95855</xdr:colOff>
      <xdr:row>5</xdr:row>
      <xdr:rowOff>34050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9661" y="79331"/>
          <a:ext cx="1478944" cy="771148"/>
        </a:xfrm>
        <a:prstGeom prst="rect">
          <a:avLst/>
        </a:prstGeom>
      </xdr:spPr>
    </xdr:pic>
    <xdr:clientData/>
  </xdr:twoCellAnchor>
  <xdr:twoCellAnchor>
    <xdr:from>
      <xdr:col>7</xdr:col>
      <xdr:colOff>561975</xdr:colOff>
      <xdr:row>9</xdr:row>
      <xdr:rowOff>95249</xdr:rowOff>
    </xdr:from>
    <xdr:to>
      <xdr:col>13</xdr:col>
      <xdr:colOff>123825</xdr:colOff>
      <xdr:row>12</xdr:row>
      <xdr:rowOff>95249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5819775" y="1666874"/>
          <a:ext cx="3390900" cy="54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>
              <a:latin typeface="+mj-lt"/>
            </a:rPr>
            <a:t>Proporción de Pasajeros Intl.</a:t>
          </a:r>
          <a:r>
            <a:rPr lang="es-ES" sz="1100" b="1" baseline="0">
              <a:latin typeface="+mj-lt"/>
            </a:rPr>
            <a:t> por Aeropuerto, </a:t>
          </a:r>
        </a:p>
        <a:p>
          <a:pPr algn="ctr"/>
          <a:r>
            <a:rPr lang="es-ES" sz="1100" b="1" baseline="0">
              <a:latin typeface="+mj-lt"/>
            </a:rPr>
            <a:t>Enero-Octubre Año 2021</a:t>
          </a:r>
          <a:endParaRPr lang="es-ES" sz="1100" b="1">
            <a:latin typeface="+mj-lt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0.4532</cdr:x>
      <cdr:y>0.41939</cdr:y>
    </cdr:from>
    <cdr:to>
      <cdr:x>0.52934</cdr:x>
      <cdr:y>0.49486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84265" y="1470039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0.08783</cdr:x>
      <cdr:y>0.57397</cdr:y>
    </cdr:from>
    <cdr:to>
      <cdr:x>0.16232</cdr:x>
      <cdr:y>0.64945</cdr:y>
    </cdr:to>
    <cdr:sp macro="" textlink="">
      <cdr:nvSpPr>
        <cdr:cNvPr id="9" name="13 CuadroTexto"/>
        <cdr:cNvSpPr txBox="1"/>
      </cdr:nvSpPr>
      <cdr:spPr>
        <a:xfrm xmlns:a="http://schemas.openxmlformats.org/drawingml/2006/main">
          <a:off x="423544" y="2007417"/>
          <a:ext cx="359209" cy="26398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0.34656</cdr:x>
      <cdr:y>0.41938</cdr:y>
    </cdr:from>
    <cdr:to>
      <cdr:x>0.42105</cdr:x>
      <cdr:y>0.49486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670321" y="1470002"/>
          <a:ext cx="359016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0.41763</cdr:x>
      <cdr:y>0.29167</cdr:y>
    </cdr:from>
    <cdr:to>
      <cdr:x>0.49377</cdr:x>
      <cdr:y>0.36714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012815" y="1022364"/>
          <a:ext cx="366968" cy="26453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0.57906</cdr:x>
      <cdr:y>0.4683</cdr:y>
    </cdr:from>
    <cdr:to>
      <cdr:x>0.67037</cdr:x>
      <cdr:y>0.54378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2790889" y="1641470"/>
          <a:ext cx="440083" cy="2645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0.79707</cdr:x>
      <cdr:y>0.75634</cdr:y>
    </cdr:from>
    <cdr:to>
      <cdr:x>0.87156</cdr:x>
      <cdr:y>0.83182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841606" y="2651127"/>
          <a:ext cx="359015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0.09215</cdr:x>
      <cdr:y>0.53325</cdr:y>
    </cdr:from>
    <cdr:to>
      <cdr:x>0.16664</cdr:x>
      <cdr:y>0.60873</cdr:y>
    </cdr:to>
    <cdr:sp macro="" textlink="">
      <cdr:nvSpPr>
        <cdr:cNvPr id="2" name="13 CuadroTexto"/>
        <cdr:cNvSpPr txBox="1"/>
      </cdr:nvSpPr>
      <cdr:spPr>
        <a:xfrm xmlns:a="http://schemas.openxmlformats.org/drawingml/2006/main">
          <a:off x="455871" y="1814292"/>
          <a:ext cx="368523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2%</a:t>
          </a:r>
        </a:p>
      </cdr:txBody>
    </cdr:sp>
  </cdr:relSizeAnchor>
  <cdr:relSizeAnchor xmlns:cdr="http://schemas.openxmlformats.org/drawingml/2006/chartDrawing">
    <cdr:from>
      <cdr:x>0.24965</cdr:x>
      <cdr:y>0.41556</cdr:y>
    </cdr:from>
    <cdr:to>
      <cdr:x>0.33897</cdr:x>
      <cdr:y>0.49104</cdr:y>
    </cdr:to>
    <cdr:sp macro="" textlink="">
      <cdr:nvSpPr>
        <cdr:cNvPr id="3" name="13 CuadroTexto"/>
        <cdr:cNvSpPr txBox="1"/>
      </cdr:nvSpPr>
      <cdr:spPr>
        <a:xfrm xmlns:a="http://schemas.openxmlformats.org/drawingml/2006/main">
          <a:off x="1235073" y="1413863"/>
          <a:ext cx="441891" cy="25680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11%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4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5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6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7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8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  <cdr:relSizeAnchor xmlns:cdr="http://schemas.openxmlformats.org/drawingml/2006/chartDrawing">
    <cdr:from>
      <cdr:x>0.35447</cdr:x>
      <cdr:y>0.29166</cdr:y>
    </cdr:from>
    <cdr:to>
      <cdr:x>0.42896</cdr:x>
      <cdr:y>0.36714</cdr:y>
    </cdr:to>
    <cdr:sp macro="" textlink="">
      <cdr:nvSpPr>
        <cdr:cNvPr id="11" name="13 CuadroTexto"/>
        <cdr:cNvSpPr txBox="1"/>
      </cdr:nvSpPr>
      <cdr:spPr>
        <a:xfrm xmlns:a="http://schemas.openxmlformats.org/drawingml/2006/main">
          <a:off x="1708432" y="1022339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6%</a:t>
          </a:r>
        </a:p>
      </cdr:txBody>
    </cdr:sp>
  </cdr:relSizeAnchor>
  <cdr:relSizeAnchor xmlns:cdr="http://schemas.openxmlformats.org/drawingml/2006/chartDrawing">
    <cdr:from>
      <cdr:x>0.4532</cdr:x>
      <cdr:y>0.36504</cdr:y>
    </cdr:from>
    <cdr:to>
      <cdr:x>0.52934</cdr:x>
      <cdr:y>0.44051</cdr:y>
    </cdr:to>
    <cdr:sp macro="" textlink="">
      <cdr:nvSpPr>
        <cdr:cNvPr id="12" name="13 CuadroTexto"/>
        <cdr:cNvSpPr txBox="1"/>
      </cdr:nvSpPr>
      <cdr:spPr>
        <a:xfrm xmlns:a="http://schemas.openxmlformats.org/drawingml/2006/main">
          <a:off x="2136775" y="1279525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1%</a:t>
          </a:r>
        </a:p>
      </cdr:txBody>
    </cdr:sp>
  </cdr:relSizeAnchor>
  <cdr:relSizeAnchor xmlns:cdr="http://schemas.openxmlformats.org/drawingml/2006/chartDrawing">
    <cdr:from>
      <cdr:x>0.65614</cdr:x>
      <cdr:y>0.3596</cdr:y>
    </cdr:from>
    <cdr:to>
      <cdr:x>0.74745</cdr:x>
      <cdr:y>0.43508</cdr:y>
    </cdr:to>
    <cdr:sp macro="" textlink="">
      <cdr:nvSpPr>
        <cdr:cNvPr id="13" name="13 CuadroTexto"/>
        <cdr:cNvSpPr txBox="1"/>
      </cdr:nvSpPr>
      <cdr:spPr>
        <a:xfrm xmlns:a="http://schemas.openxmlformats.org/drawingml/2006/main">
          <a:off x="3162346" y="1260463"/>
          <a:ext cx="440083" cy="26457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32%</a:t>
          </a:r>
        </a:p>
      </cdr:txBody>
    </cdr:sp>
  </cdr:relSizeAnchor>
  <cdr:relSizeAnchor xmlns:cdr="http://schemas.openxmlformats.org/drawingml/2006/chartDrawing">
    <cdr:from>
      <cdr:x>0.77138</cdr:x>
      <cdr:y>0.65308</cdr:y>
    </cdr:from>
    <cdr:to>
      <cdr:x>0.84587</cdr:x>
      <cdr:y>0.72856</cdr:y>
    </cdr:to>
    <cdr:sp macro="" textlink="">
      <cdr:nvSpPr>
        <cdr:cNvPr id="14" name="13 CuadroTexto"/>
        <cdr:cNvSpPr txBox="1"/>
      </cdr:nvSpPr>
      <cdr:spPr>
        <a:xfrm xmlns:a="http://schemas.openxmlformats.org/drawingml/2006/main">
          <a:off x="3717781" y="2289177"/>
          <a:ext cx="359009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5%</a:t>
          </a:r>
        </a:p>
      </cdr:txBody>
    </cdr:sp>
  </cdr:relSizeAnchor>
  <cdr:relSizeAnchor xmlns:cdr="http://schemas.openxmlformats.org/drawingml/2006/chartDrawing">
    <cdr:from>
      <cdr:x>0.30976</cdr:x>
      <cdr:y>0.64221</cdr:y>
    </cdr:from>
    <cdr:to>
      <cdr:x>0.39908</cdr:x>
      <cdr:y>0.71769</cdr:y>
    </cdr:to>
    <cdr:sp macro="" textlink="">
      <cdr:nvSpPr>
        <cdr:cNvPr id="15" name="13 CuadroTexto"/>
        <cdr:cNvSpPr txBox="1"/>
      </cdr:nvSpPr>
      <cdr:spPr>
        <a:xfrm xmlns:a="http://schemas.openxmlformats.org/drawingml/2006/main">
          <a:off x="1492934" y="2251075"/>
          <a:ext cx="430502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="1"/>
            <a:t>43%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247"/>
  <sheetViews>
    <sheetView tabSelected="1" view="pageBreakPreview" topLeftCell="A217" zoomScale="70" zoomScaleNormal="90" zoomScaleSheetLayoutView="70" workbookViewId="0">
      <selection activeCell="N236" sqref="N236"/>
    </sheetView>
  </sheetViews>
  <sheetFormatPr baseColWidth="10" defaultColWidth="11.42578125" defaultRowHeight="12.75" x14ac:dyDescent="0.2"/>
  <cols>
    <col min="1" max="1" width="15.140625" style="1" customWidth="1"/>
    <col min="2" max="2" width="12.85546875" style="1" customWidth="1"/>
    <col min="3" max="16" width="12.140625" style="1" customWidth="1"/>
    <col min="17" max="17" width="12.7109375" style="1" bestFit="1" customWidth="1"/>
    <col min="18" max="16384" width="11.42578125" style="1"/>
  </cols>
  <sheetData>
    <row r="6" spans="1:15" ht="15.7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.75" x14ac:dyDescent="0.25">
      <c r="A7" s="37" t="s">
        <v>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14.25" x14ac:dyDescent="0.2">
      <c r="A8" s="38" t="s">
        <v>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ht="14.25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4.25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4.25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4.25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4.25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4.25" x14ac:dyDescent="0.2">
      <c r="A15" s="23" t="s">
        <v>22</v>
      </c>
      <c r="B15" s="23" t="s">
        <v>23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20" t="s">
        <v>22</v>
      </c>
      <c r="N15" s="21" t="s">
        <v>24</v>
      </c>
      <c r="O15" s="19"/>
    </row>
    <row r="16" spans="1:15" ht="14.25" x14ac:dyDescent="0.2">
      <c r="A16" s="24" t="s">
        <v>25</v>
      </c>
      <c r="B16" s="25">
        <f>+O59+O109</f>
        <v>29595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20" t="s">
        <v>25</v>
      </c>
      <c r="N16" s="22">
        <f>+O58+O108</f>
        <v>3132087</v>
      </c>
      <c r="O16" s="19"/>
    </row>
    <row r="17" spans="1:15" ht="14.25" x14ac:dyDescent="0.2">
      <c r="A17" s="24" t="s">
        <v>26</v>
      </c>
      <c r="B17" s="25">
        <f>+O65+O115</f>
        <v>2437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 t="s">
        <v>26</v>
      </c>
      <c r="N17" s="22">
        <f>+O64+O114</f>
        <v>279039</v>
      </c>
      <c r="O17" s="19"/>
    </row>
    <row r="18" spans="1:15" ht="14.25" x14ac:dyDescent="0.2">
      <c r="A18" s="24" t="s">
        <v>27</v>
      </c>
      <c r="B18" s="25">
        <f>+O71+O121</f>
        <v>23158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 t="s">
        <v>27</v>
      </c>
      <c r="N18" s="22">
        <f>+O70+O120</f>
        <v>3075418</v>
      </c>
      <c r="O18" s="19"/>
    </row>
    <row r="19" spans="1:15" ht="14.25" x14ac:dyDescent="0.2">
      <c r="A19" s="24" t="s">
        <v>28</v>
      </c>
      <c r="B19" s="25">
        <f>+O77+O127</f>
        <v>1750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 t="s">
        <v>28</v>
      </c>
      <c r="N19" s="22">
        <f>+O76+O126</f>
        <v>180733</v>
      </c>
      <c r="O19" s="19"/>
    </row>
    <row r="20" spans="1:15" ht="14.25" x14ac:dyDescent="0.2">
      <c r="A20" s="24" t="s">
        <v>29</v>
      </c>
      <c r="B20" s="25">
        <f>+O83+O133</f>
        <v>13482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 t="s">
        <v>29</v>
      </c>
      <c r="N20" s="22">
        <f>+O82+O132</f>
        <v>1609457</v>
      </c>
      <c r="O20" s="19"/>
    </row>
    <row r="21" spans="1:15" ht="14.25" x14ac:dyDescent="0.2">
      <c r="A21" s="24" t="s">
        <v>30</v>
      </c>
      <c r="B21" s="25">
        <f>+O89+O139</f>
        <v>4948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 t="s">
        <v>30</v>
      </c>
      <c r="N21" s="22">
        <f>+O88+O138</f>
        <v>55211</v>
      </c>
      <c r="O21" s="19"/>
    </row>
    <row r="22" spans="1:15" ht="14.25" x14ac:dyDescent="0.2">
      <c r="A22" s="24" t="s">
        <v>31</v>
      </c>
      <c r="B22" s="25">
        <f>+O95+O145</f>
        <v>184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 t="s">
        <v>31</v>
      </c>
      <c r="N22" s="22">
        <f>+O94+O144</f>
        <v>11260</v>
      </c>
      <c r="O22" s="19"/>
    </row>
    <row r="23" spans="1:15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"/>
      <c r="N23" s="2"/>
      <c r="O23" s="19"/>
    </row>
    <row r="24" spans="1:15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x14ac:dyDescent="0.2">
      <c r="A31" s="39" t="s">
        <v>78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">
      <c r="A32" s="3"/>
      <c r="B32" s="4" t="s">
        <v>3</v>
      </c>
      <c r="C32" s="4" t="s">
        <v>4</v>
      </c>
      <c r="D32" s="4" t="s">
        <v>5</v>
      </c>
      <c r="E32" s="4" t="s">
        <v>6</v>
      </c>
      <c r="F32" s="4" t="s">
        <v>7</v>
      </c>
      <c r="G32" s="4" t="s">
        <v>8</v>
      </c>
      <c r="H32" s="4" t="s">
        <v>9</v>
      </c>
      <c r="I32" s="4" t="s">
        <v>10</v>
      </c>
      <c r="J32" s="4" t="s">
        <v>11</v>
      </c>
      <c r="K32" s="4" t="s">
        <v>12</v>
      </c>
      <c r="L32" s="4" t="s">
        <v>13</v>
      </c>
      <c r="M32" s="4" t="s">
        <v>14</v>
      </c>
      <c r="N32" s="4" t="s">
        <v>15</v>
      </c>
      <c r="O32" s="4" t="s">
        <v>16</v>
      </c>
    </row>
    <row r="33" spans="1:16" x14ac:dyDescent="0.2">
      <c r="A33" s="5"/>
      <c r="B33" s="5" t="s">
        <v>17</v>
      </c>
      <c r="C33" s="6">
        <f>+SUM(C56,C62,C68,C74,C86,C80,C92)</f>
        <v>234644</v>
      </c>
      <c r="D33" s="6">
        <v>194712</v>
      </c>
      <c r="E33" s="6">
        <f t="shared" ref="E33:N34" si="0">+SUM(E56,E62,E68,E74,E86,E80,E92)</f>
        <v>300308</v>
      </c>
      <c r="F33" s="6">
        <f t="shared" si="0"/>
        <v>323469</v>
      </c>
      <c r="G33" s="6">
        <f t="shared" si="0"/>
        <v>395331</v>
      </c>
      <c r="H33" s="6">
        <f t="shared" si="0"/>
        <v>461478</v>
      </c>
      <c r="I33" s="6">
        <f t="shared" si="0"/>
        <v>559557</v>
      </c>
      <c r="J33" s="6">
        <f t="shared" si="0"/>
        <v>495156</v>
      </c>
      <c r="K33" s="6">
        <v>387280</v>
      </c>
      <c r="L33" s="6">
        <f t="shared" si="0"/>
        <v>441837</v>
      </c>
      <c r="M33" s="6">
        <f t="shared" ref="M33" si="1">+SUM(M56,M62,M68,M74,M86,M80,M92)</f>
        <v>0</v>
      </c>
      <c r="N33" s="6">
        <f t="shared" si="0"/>
        <v>0</v>
      </c>
      <c r="O33" s="6">
        <f>SUM(C33:N33)</f>
        <v>3793772</v>
      </c>
    </row>
    <row r="34" spans="1:16" x14ac:dyDescent="0.2">
      <c r="A34" s="7" t="s">
        <v>18</v>
      </c>
      <c r="B34" s="5" t="s">
        <v>19</v>
      </c>
      <c r="C34" s="6">
        <f>+SUM(C57,C63,C69,C75,C87,C81,C93)</f>
        <v>357858</v>
      </c>
      <c r="D34" s="6">
        <v>215737</v>
      </c>
      <c r="E34" s="6">
        <f t="shared" si="0"/>
        <v>279518</v>
      </c>
      <c r="F34" s="6">
        <f t="shared" si="0"/>
        <v>356055</v>
      </c>
      <c r="G34" s="6">
        <f t="shared" si="0"/>
        <v>375296</v>
      </c>
      <c r="H34" s="6">
        <f t="shared" si="0"/>
        <v>438251</v>
      </c>
      <c r="I34" s="6">
        <f t="shared" si="0"/>
        <v>526349</v>
      </c>
      <c r="J34" s="6">
        <f t="shared" si="0"/>
        <v>567801</v>
      </c>
      <c r="K34" s="6">
        <v>461695</v>
      </c>
      <c r="L34" s="6">
        <f t="shared" si="0"/>
        <v>434942</v>
      </c>
      <c r="M34" s="6">
        <f t="shared" ref="M34" si="2">+SUM(M57,M63,M69,M75,M87,M81,M93)</f>
        <v>0</v>
      </c>
      <c r="N34" s="6">
        <f t="shared" si="0"/>
        <v>0</v>
      </c>
      <c r="O34" s="6">
        <f>SUM(C34:N34)</f>
        <v>4013502</v>
      </c>
      <c r="P34" s="8"/>
    </row>
    <row r="35" spans="1:16" x14ac:dyDescent="0.2">
      <c r="A35" s="5"/>
      <c r="B35" s="5" t="s">
        <v>65</v>
      </c>
      <c r="C35" s="6">
        <f>SUM(C33:C34)</f>
        <v>592502</v>
      </c>
      <c r="D35" s="6">
        <f t="shared" ref="D35:N35" si="3">SUM(D33:D34)</f>
        <v>410449</v>
      </c>
      <c r="E35" s="6">
        <f t="shared" si="3"/>
        <v>579826</v>
      </c>
      <c r="F35" s="6">
        <f t="shared" si="3"/>
        <v>679524</v>
      </c>
      <c r="G35" s="6">
        <f t="shared" si="3"/>
        <v>770627</v>
      </c>
      <c r="H35" s="6">
        <f t="shared" si="3"/>
        <v>899729</v>
      </c>
      <c r="I35" s="6">
        <f t="shared" si="3"/>
        <v>1085906</v>
      </c>
      <c r="J35" s="6">
        <f t="shared" si="3"/>
        <v>1062957</v>
      </c>
      <c r="K35" s="6">
        <f t="shared" si="3"/>
        <v>848975</v>
      </c>
      <c r="L35" s="6">
        <f t="shared" si="3"/>
        <v>876779</v>
      </c>
      <c r="M35" s="6">
        <f t="shared" si="3"/>
        <v>0</v>
      </c>
      <c r="N35" s="6">
        <f t="shared" si="3"/>
        <v>0</v>
      </c>
      <c r="O35" s="6">
        <f>SUM(O33:O34)</f>
        <v>7807274</v>
      </c>
    </row>
    <row r="36" spans="1:16" x14ac:dyDescent="0.2">
      <c r="A36" s="3"/>
      <c r="B36" s="4" t="s">
        <v>3</v>
      </c>
      <c r="C36" s="4" t="s">
        <v>4</v>
      </c>
      <c r="D36" s="4" t="s">
        <v>5</v>
      </c>
      <c r="E36" s="4" t="s">
        <v>6</v>
      </c>
      <c r="F36" s="4" t="s">
        <v>7</v>
      </c>
      <c r="G36" s="4" t="s">
        <v>8</v>
      </c>
      <c r="H36" s="4" t="s">
        <v>9</v>
      </c>
      <c r="I36" s="4" t="s">
        <v>10</v>
      </c>
      <c r="J36" s="4" t="s">
        <v>11</v>
      </c>
      <c r="K36" s="4" t="s">
        <v>12</v>
      </c>
      <c r="L36" s="4" t="s">
        <v>13</v>
      </c>
      <c r="M36" s="4" t="s">
        <v>14</v>
      </c>
      <c r="N36" s="4" t="s">
        <v>15</v>
      </c>
      <c r="O36" s="4" t="s">
        <v>16</v>
      </c>
    </row>
    <row r="37" spans="1:16" x14ac:dyDescent="0.2">
      <c r="A37" s="5"/>
      <c r="B37" s="5" t="s">
        <v>17</v>
      </c>
      <c r="C37" s="6">
        <f>+SUM(C106,C112,C118,C124,C130,C136,C142)</f>
        <v>15694</v>
      </c>
      <c r="D37" s="6">
        <v>19539</v>
      </c>
      <c r="E37" s="6">
        <f t="shared" ref="C37:N38" si="4">+SUM(E106,E112,E118,E124,E130,E136,E142)</f>
        <v>27692</v>
      </c>
      <c r="F37" s="6">
        <f t="shared" si="4"/>
        <v>29381</v>
      </c>
      <c r="G37" s="6">
        <f t="shared" si="4"/>
        <v>24602</v>
      </c>
      <c r="H37" s="6">
        <f t="shared" si="4"/>
        <v>26210</v>
      </c>
      <c r="I37" s="6">
        <f t="shared" si="4"/>
        <v>38403</v>
      </c>
      <c r="J37" s="6">
        <f t="shared" si="4"/>
        <v>28757</v>
      </c>
      <c r="K37" s="6">
        <v>23930</v>
      </c>
      <c r="L37" s="6">
        <f t="shared" si="4"/>
        <v>42457</v>
      </c>
      <c r="M37" s="6">
        <f t="shared" ref="M37" si="5">+SUM(M106,M112,M118,M124,M130,M136,M142)</f>
        <v>0</v>
      </c>
      <c r="N37" s="6">
        <f t="shared" si="4"/>
        <v>0</v>
      </c>
      <c r="O37" s="6">
        <f>SUM(C37:N37)</f>
        <v>276665</v>
      </c>
    </row>
    <row r="38" spans="1:16" x14ac:dyDescent="0.2">
      <c r="A38" s="7" t="s">
        <v>21</v>
      </c>
      <c r="B38" s="5" t="s">
        <v>19</v>
      </c>
      <c r="C38" s="6">
        <f t="shared" si="4"/>
        <v>17847</v>
      </c>
      <c r="D38" s="6">
        <v>19582</v>
      </c>
      <c r="E38" s="6">
        <f t="shared" si="4"/>
        <v>24066</v>
      </c>
      <c r="F38" s="6">
        <f t="shared" si="4"/>
        <v>28957</v>
      </c>
      <c r="G38" s="6">
        <f t="shared" si="4"/>
        <v>22035</v>
      </c>
      <c r="H38" s="6">
        <f t="shared" si="4"/>
        <v>24072</v>
      </c>
      <c r="I38" s="6">
        <f t="shared" si="4"/>
        <v>32571</v>
      </c>
      <c r="J38" s="6">
        <f t="shared" si="4"/>
        <v>32543</v>
      </c>
      <c r="K38" s="6">
        <v>23394</v>
      </c>
      <c r="L38" s="6">
        <f t="shared" si="4"/>
        <v>34199</v>
      </c>
      <c r="M38" s="6">
        <f t="shared" ref="M38" si="6">+SUM(M107,M113,M119,M125,M131,M137,M143)</f>
        <v>0</v>
      </c>
      <c r="N38" s="6">
        <f t="shared" si="4"/>
        <v>0</v>
      </c>
      <c r="O38" s="6">
        <f>SUM(C38:N38)</f>
        <v>259266</v>
      </c>
    </row>
    <row r="39" spans="1:16" x14ac:dyDescent="0.2">
      <c r="A39" s="5"/>
      <c r="B39" s="5" t="s">
        <v>65</v>
      </c>
      <c r="C39" s="6">
        <f>SUM(C37:C38)</f>
        <v>33541</v>
      </c>
      <c r="D39" s="6">
        <f t="shared" ref="D39:O39" si="7">SUM(D37:D38)</f>
        <v>39121</v>
      </c>
      <c r="E39" s="6">
        <f t="shared" si="7"/>
        <v>51758</v>
      </c>
      <c r="F39" s="6">
        <f t="shared" si="7"/>
        <v>58338</v>
      </c>
      <c r="G39" s="6">
        <f t="shared" si="7"/>
        <v>46637</v>
      </c>
      <c r="H39" s="6">
        <f t="shared" si="7"/>
        <v>50282</v>
      </c>
      <c r="I39" s="6">
        <f t="shared" si="7"/>
        <v>70974</v>
      </c>
      <c r="J39" s="6">
        <f t="shared" si="7"/>
        <v>61300</v>
      </c>
      <c r="K39" s="6">
        <f t="shared" si="7"/>
        <v>47324</v>
      </c>
      <c r="L39" s="6">
        <f t="shared" si="7"/>
        <v>76656</v>
      </c>
      <c r="M39" s="6">
        <f t="shared" si="7"/>
        <v>0</v>
      </c>
      <c r="N39" s="6">
        <f t="shared" si="7"/>
        <v>0</v>
      </c>
      <c r="O39" s="6">
        <f t="shared" si="7"/>
        <v>535931</v>
      </c>
    </row>
    <row r="40" spans="1:16" ht="15" customHeight="1" x14ac:dyDescent="0.2">
      <c r="A40" s="36" t="s">
        <v>64</v>
      </c>
      <c r="B40" s="36"/>
      <c r="C40" s="26">
        <f>+C35+C39</f>
        <v>626043</v>
      </c>
      <c r="D40" s="26">
        <f t="shared" ref="D40:O40" si="8">+D35+D39</f>
        <v>449570</v>
      </c>
      <c r="E40" s="26">
        <f t="shared" si="8"/>
        <v>631584</v>
      </c>
      <c r="F40" s="26">
        <f t="shared" si="8"/>
        <v>737862</v>
      </c>
      <c r="G40" s="26">
        <f t="shared" si="8"/>
        <v>817264</v>
      </c>
      <c r="H40" s="26">
        <f t="shared" si="8"/>
        <v>950011</v>
      </c>
      <c r="I40" s="26">
        <f t="shared" si="8"/>
        <v>1156880</v>
      </c>
      <c r="J40" s="26">
        <f t="shared" si="8"/>
        <v>1124257</v>
      </c>
      <c r="K40" s="26">
        <f t="shared" si="8"/>
        <v>896299</v>
      </c>
      <c r="L40" s="26">
        <f t="shared" si="8"/>
        <v>953435</v>
      </c>
      <c r="M40" s="26">
        <f t="shared" si="8"/>
        <v>0</v>
      </c>
      <c r="N40" s="26">
        <f t="shared" si="8"/>
        <v>0</v>
      </c>
      <c r="O40" s="26">
        <f t="shared" si="8"/>
        <v>8343205</v>
      </c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39" t="s">
        <v>77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</row>
    <row r="43" spans="1:16" x14ac:dyDescent="0.2">
      <c r="A43" s="3"/>
      <c r="B43" s="4" t="s">
        <v>3</v>
      </c>
      <c r="C43" s="4" t="s">
        <v>4</v>
      </c>
      <c r="D43" s="4" t="s">
        <v>5</v>
      </c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11</v>
      </c>
      <c r="K43" s="4" t="s">
        <v>12</v>
      </c>
      <c r="L43" s="4" t="s">
        <v>13</v>
      </c>
      <c r="M43" s="4" t="s">
        <v>14</v>
      </c>
      <c r="N43" s="4" t="s">
        <v>15</v>
      </c>
      <c r="O43" s="4" t="s">
        <v>16</v>
      </c>
    </row>
    <row r="44" spans="1:16" x14ac:dyDescent="0.2">
      <c r="A44" s="7" t="s">
        <v>18</v>
      </c>
      <c r="B44" s="5" t="s">
        <v>20</v>
      </c>
      <c r="C44" s="6">
        <f>+SUM(C59,C65,C71,C77,C89,C83,C95)</f>
        <v>5783</v>
      </c>
      <c r="D44" s="6">
        <v>4895</v>
      </c>
      <c r="E44" s="6">
        <f t="shared" ref="E44:N44" si="9">+SUM(E59,E65,E71,E77,E89,E83,E95)</f>
        <v>5847</v>
      </c>
      <c r="F44" s="6">
        <f t="shared" si="9"/>
        <v>5824</v>
      </c>
      <c r="G44" s="6">
        <f t="shared" si="9"/>
        <v>6265</v>
      </c>
      <c r="H44" s="6">
        <f t="shared" si="9"/>
        <v>6813</v>
      </c>
      <c r="I44" s="6">
        <f t="shared" si="9"/>
        <v>7243</v>
      </c>
      <c r="J44" s="6">
        <f t="shared" si="9"/>
        <v>7176</v>
      </c>
      <c r="K44" s="6">
        <v>6060</v>
      </c>
      <c r="L44" s="6">
        <f t="shared" si="9"/>
        <v>6132</v>
      </c>
      <c r="M44" s="6">
        <f t="shared" ref="M44" si="10">+SUM(M59,M65,M71,M77,M89,M83,M95)</f>
        <v>0</v>
      </c>
      <c r="N44" s="6">
        <f t="shared" si="9"/>
        <v>0</v>
      </c>
      <c r="O44" s="6">
        <f>SUM(C44:N44)</f>
        <v>62038</v>
      </c>
    </row>
    <row r="45" spans="1:16" x14ac:dyDescent="0.2">
      <c r="A45" s="7" t="s">
        <v>21</v>
      </c>
      <c r="B45" s="5" t="s">
        <v>20</v>
      </c>
      <c r="C45" s="6">
        <f t="shared" ref="C45:N45" si="11">+SUM(C109,C115,C121,C127,C133,C139,C145)</f>
        <v>1031</v>
      </c>
      <c r="D45" s="6">
        <v>962</v>
      </c>
      <c r="E45" s="6">
        <f t="shared" si="11"/>
        <v>1315</v>
      </c>
      <c r="F45" s="6">
        <f t="shared" si="11"/>
        <v>1316</v>
      </c>
      <c r="G45" s="6">
        <f t="shared" si="11"/>
        <v>1368</v>
      </c>
      <c r="H45" s="6">
        <f t="shared" si="11"/>
        <v>1463</v>
      </c>
      <c r="I45" s="6">
        <f t="shared" si="11"/>
        <v>1640</v>
      </c>
      <c r="J45" s="6">
        <f t="shared" si="11"/>
        <v>1476</v>
      </c>
      <c r="K45" s="6">
        <v>1361</v>
      </c>
      <c r="L45" s="6">
        <f t="shared" si="11"/>
        <v>1584</v>
      </c>
      <c r="M45" s="6">
        <f t="shared" ref="M45" si="12">+SUM(M109,M115,M121,M127,M133,M139,M145)</f>
        <v>0</v>
      </c>
      <c r="N45" s="6">
        <f t="shared" si="11"/>
        <v>0</v>
      </c>
      <c r="O45" s="6">
        <f>SUM(C45:N45)</f>
        <v>13516</v>
      </c>
    </row>
    <row r="46" spans="1:16" x14ac:dyDescent="0.2">
      <c r="A46" s="4"/>
      <c r="B46" s="4" t="s">
        <v>16</v>
      </c>
      <c r="C46" s="26">
        <f>+C45+C44</f>
        <v>6814</v>
      </c>
      <c r="D46" s="26">
        <f>SUM(D44:D45)</f>
        <v>5857</v>
      </c>
      <c r="E46" s="26">
        <f t="shared" ref="E46:N46" si="13">SUM(E44:E45)</f>
        <v>7162</v>
      </c>
      <c r="F46" s="26">
        <f t="shared" si="13"/>
        <v>7140</v>
      </c>
      <c r="G46" s="26">
        <f t="shared" si="13"/>
        <v>7633</v>
      </c>
      <c r="H46" s="26">
        <f t="shared" si="13"/>
        <v>8276</v>
      </c>
      <c r="I46" s="26">
        <f t="shared" si="13"/>
        <v>8883</v>
      </c>
      <c r="J46" s="26">
        <f t="shared" si="13"/>
        <v>8652</v>
      </c>
      <c r="K46" s="26">
        <f t="shared" si="13"/>
        <v>7421</v>
      </c>
      <c r="L46" s="26">
        <f t="shared" si="13"/>
        <v>7716</v>
      </c>
      <c r="M46" s="26">
        <f t="shared" si="13"/>
        <v>0</v>
      </c>
      <c r="N46" s="26">
        <f t="shared" si="13"/>
        <v>0</v>
      </c>
      <c r="O46" s="26">
        <f>SUM(O44:O45)</f>
        <v>75554</v>
      </c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O47" s="2"/>
    </row>
    <row r="48" spans="1:16" x14ac:dyDescent="0.2">
      <c r="A48" s="2"/>
      <c r="B48" s="2"/>
      <c r="C48" s="2"/>
      <c r="D48" s="2"/>
      <c r="E48" s="2"/>
      <c r="F48" s="29"/>
      <c r="G48" s="2"/>
      <c r="H48" s="2"/>
      <c r="I48" s="2"/>
      <c r="J48" s="34"/>
      <c r="K48" s="2"/>
      <c r="L48" s="34"/>
      <c r="O48" s="12" t="s">
        <v>32</v>
      </c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34"/>
      <c r="K49" s="2"/>
      <c r="L49" s="34"/>
      <c r="M49" s="2"/>
      <c r="N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12"/>
    </row>
    <row r="52" spans="1:16" ht="15.75" x14ac:dyDescent="0.2">
      <c r="A52" s="35" t="s">
        <v>33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39" t="s">
        <v>76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6" x14ac:dyDescent="0.2">
      <c r="A55" s="3"/>
      <c r="B55" s="4" t="s">
        <v>3</v>
      </c>
      <c r="C55" s="4" t="s">
        <v>4</v>
      </c>
      <c r="D55" s="4" t="s">
        <v>5</v>
      </c>
      <c r="E55" s="4" t="s">
        <v>6</v>
      </c>
      <c r="F55" s="4" t="s">
        <v>7</v>
      </c>
      <c r="G55" s="4" t="s">
        <v>8</v>
      </c>
      <c r="H55" s="4" t="s">
        <v>9</v>
      </c>
      <c r="I55" s="4" t="s">
        <v>10</v>
      </c>
      <c r="J55" s="4" t="s">
        <v>11</v>
      </c>
      <c r="K55" s="4" t="s">
        <v>12</v>
      </c>
      <c r="L55" s="4" t="s">
        <v>13</v>
      </c>
      <c r="M55" s="4" t="s">
        <v>14</v>
      </c>
      <c r="N55" s="4" t="s">
        <v>15</v>
      </c>
      <c r="O55" s="4" t="s">
        <v>16</v>
      </c>
    </row>
    <row r="56" spans="1:16" x14ac:dyDescent="0.2">
      <c r="A56" s="5"/>
      <c r="B56" s="5" t="s">
        <v>17</v>
      </c>
      <c r="C56" s="6">
        <v>98451</v>
      </c>
      <c r="D56" s="6">
        <v>80971</v>
      </c>
      <c r="E56" s="6">
        <v>123401</v>
      </c>
      <c r="F56" s="6">
        <v>135723</v>
      </c>
      <c r="G56" s="6">
        <v>162109</v>
      </c>
      <c r="H56" s="6">
        <v>171971</v>
      </c>
      <c r="I56" s="6">
        <v>206206</v>
      </c>
      <c r="J56" s="6">
        <v>177136</v>
      </c>
      <c r="K56" s="6">
        <v>148799</v>
      </c>
      <c r="L56" s="6">
        <v>156025</v>
      </c>
      <c r="M56" s="6"/>
      <c r="N56" s="6"/>
      <c r="O56" s="6">
        <f>SUM(C56:N56)</f>
        <v>1460792</v>
      </c>
    </row>
    <row r="57" spans="1:16" x14ac:dyDescent="0.2">
      <c r="A57" s="44" t="s">
        <v>34</v>
      </c>
      <c r="B57" s="5" t="s">
        <v>19</v>
      </c>
      <c r="C57" s="6">
        <v>150833</v>
      </c>
      <c r="D57" s="6">
        <v>93976</v>
      </c>
      <c r="E57" s="6">
        <v>119012</v>
      </c>
      <c r="F57" s="6">
        <v>150915</v>
      </c>
      <c r="G57" s="6">
        <v>155585</v>
      </c>
      <c r="H57" s="6">
        <v>171341</v>
      </c>
      <c r="I57" s="6">
        <v>197573</v>
      </c>
      <c r="J57" s="6">
        <v>209374</v>
      </c>
      <c r="K57" s="6">
        <v>181456</v>
      </c>
      <c r="L57" s="6">
        <v>159856</v>
      </c>
      <c r="M57" s="6"/>
      <c r="N57" s="6"/>
      <c r="O57" s="6">
        <f>SUM(C57:N57)</f>
        <v>1589921</v>
      </c>
    </row>
    <row r="58" spans="1:16" x14ac:dyDescent="0.2">
      <c r="A58" s="43" t="s">
        <v>25</v>
      </c>
      <c r="B58" s="5" t="s">
        <v>16</v>
      </c>
      <c r="C58" s="6">
        <f t="shared" ref="C58:N58" si="14">SUM(C56:C57)</f>
        <v>249284</v>
      </c>
      <c r="D58" s="6">
        <f t="shared" si="14"/>
        <v>174947</v>
      </c>
      <c r="E58" s="6">
        <f t="shared" si="14"/>
        <v>242413</v>
      </c>
      <c r="F58" s="6">
        <f t="shared" si="14"/>
        <v>286638</v>
      </c>
      <c r="G58" s="6">
        <f t="shared" si="14"/>
        <v>317694</v>
      </c>
      <c r="H58" s="6">
        <f t="shared" si="14"/>
        <v>343312</v>
      </c>
      <c r="I58" s="6">
        <f t="shared" si="14"/>
        <v>403779</v>
      </c>
      <c r="J58" s="6">
        <f t="shared" si="14"/>
        <v>386510</v>
      </c>
      <c r="K58" s="6">
        <f t="shared" si="14"/>
        <v>330255</v>
      </c>
      <c r="L58" s="6">
        <f t="shared" si="14"/>
        <v>315881</v>
      </c>
      <c r="M58" s="6">
        <f t="shared" si="14"/>
        <v>0</v>
      </c>
      <c r="N58" s="6">
        <f t="shared" si="14"/>
        <v>0</v>
      </c>
      <c r="O58" s="6">
        <f>SUM(O56:O57)</f>
        <v>3050713</v>
      </c>
      <c r="P58" s="8"/>
    </row>
    <row r="59" spans="1:16" x14ac:dyDescent="0.2">
      <c r="A59" s="5"/>
      <c r="B59" s="5" t="s">
        <v>20</v>
      </c>
      <c r="C59" s="6">
        <v>2445</v>
      </c>
      <c r="D59" s="6">
        <v>2045</v>
      </c>
      <c r="E59" s="6">
        <v>2417</v>
      </c>
      <c r="F59" s="6">
        <v>2506</v>
      </c>
      <c r="G59" s="6">
        <v>2752</v>
      </c>
      <c r="H59" s="6">
        <v>2842</v>
      </c>
      <c r="I59" s="6">
        <v>2915</v>
      </c>
      <c r="J59" s="6">
        <v>2828</v>
      </c>
      <c r="K59" s="6">
        <v>2579</v>
      </c>
      <c r="L59" s="6">
        <v>2533</v>
      </c>
      <c r="M59" s="6"/>
      <c r="N59" s="6"/>
      <c r="O59" s="6">
        <f>SUM(C59:N59)</f>
        <v>25862</v>
      </c>
    </row>
    <row r="60" spans="1:16" x14ac:dyDescent="0.2">
      <c r="A60" s="1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6" x14ac:dyDescent="0.2">
      <c r="A61" s="3"/>
      <c r="B61" s="4" t="s">
        <v>3</v>
      </c>
      <c r="C61" s="4" t="s">
        <v>4</v>
      </c>
      <c r="D61" s="4" t="s">
        <v>5</v>
      </c>
      <c r="E61" s="4" t="s">
        <v>6</v>
      </c>
      <c r="F61" s="4" t="s">
        <v>7</v>
      </c>
      <c r="G61" s="4" t="s">
        <v>8</v>
      </c>
      <c r="H61" s="4" t="s">
        <v>9</v>
      </c>
      <c r="I61" s="4" t="s">
        <v>10</v>
      </c>
      <c r="J61" s="4" t="s">
        <v>11</v>
      </c>
      <c r="K61" s="4" t="s">
        <v>12</v>
      </c>
      <c r="L61" s="4" t="s">
        <v>13</v>
      </c>
      <c r="M61" s="4" t="s">
        <v>14</v>
      </c>
      <c r="N61" s="4" t="s">
        <v>15</v>
      </c>
      <c r="O61" s="4" t="s">
        <v>16</v>
      </c>
    </row>
    <row r="62" spans="1:16" x14ac:dyDescent="0.2">
      <c r="A62" s="5"/>
      <c r="B62" s="5" t="s">
        <v>17</v>
      </c>
      <c r="C62" s="6">
        <v>7865</v>
      </c>
      <c r="D62" s="6">
        <v>5938</v>
      </c>
      <c r="E62" s="6">
        <v>9501</v>
      </c>
      <c r="F62" s="6">
        <v>9539</v>
      </c>
      <c r="G62" s="6">
        <v>11718</v>
      </c>
      <c r="H62" s="6">
        <v>13239</v>
      </c>
      <c r="I62" s="6">
        <v>18438</v>
      </c>
      <c r="J62" s="6">
        <v>13602</v>
      </c>
      <c r="K62" s="6">
        <v>9371</v>
      </c>
      <c r="L62" s="6">
        <v>13187</v>
      </c>
      <c r="M62" s="6"/>
      <c r="N62" s="6"/>
      <c r="O62" s="6">
        <f>SUM(C62:N62)</f>
        <v>112398</v>
      </c>
    </row>
    <row r="63" spans="1:16" x14ac:dyDescent="0.2">
      <c r="A63" s="44" t="s">
        <v>35</v>
      </c>
      <c r="B63" s="5" t="s">
        <v>19</v>
      </c>
      <c r="C63" s="6">
        <v>15541</v>
      </c>
      <c r="D63" s="6">
        <v>6870</v>
      </c>
      <c r="E63" s="6">
        <v>8386</v>
      </c>
      <c r="F63" s="6">
        <v>10834</v>
      </c>
      <c r="G63" s="6">
        <v>11557</v>
      </c>
      <c r="H63" s="6">
        <v>12443</v>
      </c>
      <c r="I63" s="6">
        <v>16463</v>
      </c>
      <c r="J63" s="6">
        <v>16487</v>
      </c>
      <c r="K63" s="6">
        <v>12472</v>
      </c>
      <c r="L63" s="6">
        <v>11601</v>
      </c>
      <c r="M63" s="6"/>
      <c r="N63" s="6"/>
      <c r="O63" s="6">
        <f>SUM(C63:N63)</f>
        <v>122654</v>
      </c>
    </row>
    <row r="64" spans="1:16" x14ac:dyDescent="0.2">
      <c r="A64" s="43" t="s">
        <v>26</v>
      </c>
      <c r="B64" s="5" t="s">
        <v>16</v>
      </c>
      <c r="C64" s="6">
        <f>SUM(C62:C63)</f>
        <v>23406</v>
      </c>
      <c r="D64" s="6">
        <f t="shared" ref="D64:N64" si="15">SUM(D62:D63)</f>
        <v>12808</v>
      </c>
      <c r="E64" s="6">
        <f t="shared" si="15"/>
        <v>17887</v>
      </c>
      <c r="F64" s="6">
        <f t="shared" si="15"/>
        <v>20373</v>
      </c>
      <c r="G64" s="6">
        <f t="shared" si="15"/>
        <v>23275</v>
      </c>
      <c r="H64" s="6">
        <f t="shared" si="15"/>
        <v>25682</v>
      </c>
      <c r="I64" s="6">
        <f t="shared" si="15"/>
        <v>34901</v>
      </c>
      <c r="J64" s="6">
        <f t="shared" si="15"/>
        <v>30089</v>
      </c>
      <c r="K64" s="6">
        <f t="shared" si="15"/>
        <v>21843</v>
      </c>
      <c r="L64" s="6">
        <f t="shared" si="15"/>
        <v>24788</v>
      </c>
      <c r="M64" s="6">
        <f t="shared" si="15"/>
        <v>0</v>
      </c>
      <c r="N64" s="6">
        <f t="shared" si="15"/>
        <v>0</v>
      </c>
      <c r="O64" s="6">
        <f>SUM(O62:O63)</f>
        <v>235052</v>
      </c>
    </row>
    <row r="65" spans="1:15" x14ac:dyDescent="0.2">
      <c r="A65" s="5"/>
      <c r="B65" s="5" t="s">
        <v>20</v>
      </c>
      <c r="C65" s="6">
        <v>241</v>
      </c>
      <c r="D65" s="6">
        <v>201</v>
      </c>
      <c r="E65" s="6">
        <v>226</v>
      </c>
      <c r="F65" s="6">
        <v>158</v>
      </c>
      <c r="G65" s="6">
        <v>173</v>
      </c>
      <c r="H65" s="6">
        <v>165</v>
      </c>
      <c r="I65" s="6">
        <v>223</v>
      </c>
      <c r="J65" s="6">
        <v>193</v>
      </c>
      <c r="K65" s="6">
        <v>144</v>
      </c>
      <c r="L65" s="6">
        <v>199</v>
      </c>
      <c r="M65" s="6"/>
      <c r="N65" s="6"/>
      <c r="O65" s="6">
        <f>SUM(C65:N65)</f>
        <v>1923</v>
      </c>
    </row>
    <row r="66" spans="1:15" x14ac:dyDescent="0.2">
      <c r="A66" s="13"/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x14ac:dyDescent="0.2">
      <c r="A67" s="3"/>
      <c r="B67" s="4" t="s">
        <v>3</v>
      </c>
      <c r="C67" s="4" t="s">
        <v>4</v>
      </c>
      <c r="D67" s="4" t="s">
        <v>5</v>
      </c>
      <c r="E67" s="4" t="s">
        <v>6</v>
      </c>
      <c r="F67" s="4" t="s">
        <v>7</v>
      </c>
      <c r="G67" s="4" t="s">
        <v>8</v>
      </c>
      <c r="H67" s="4" t="s">
        <v>9</v>
      </c>
      <c r="I67" s="4" t="s">
        <v>10</v>
      </c>
      <c r="J67" s="4" t="s">
        <v>11</v>
      </c>
      <c r="K67" s="4" t="s">
        <v>12</v>
      </c>
      <c r="L67" s="4" t="s">
        <v>13</v>
      </c>
      <c r="M67" s="4" t="s">
        <v>14</v>
      </c>
      <c r="N67" s="4" t="s">
        <v>15</v>
      </c>
      <c r="O67" s="4" t="s">
        <v>16</v>
      </c>
    </row>
    <row r="68" spans="1:15" x14ac:dyDescent="0.2">
      <c r="A68" s="5"/>
      <c r="B68" s="5" t="s">
        <v>17</v>
      </c>
      <c r="C68" s="6">
        <v>71561</v>
      </c>
      <c r="D68" s="6">
        <v>58776</v>
      </c>
      <c r="E68" s="6">
        <v>98277</v>
      </c>
      <c r="F68" s="6">
        <v>106194</v>
      </c>
      <c r="G68" s="6">
        <v>135862</v>
      </c>
      <c r="H68" s="6">
        <v>170271</v>
      </c>
      <c r="I68" s="6">
        <v>212353</v>
      </c>
      <c r="J68" s="6">
        <v>195756</v>
      </c>
      <c r="K68" s="6">
        <v>146313</v>
      </c>
      <c r="L68" s="6">
        <v>178613</v>
      </c>
      <c r="M68" s="6"/>
      <c r="N68" s="6"/>
      <c r="O68" s="6">
        <f>SUM(C68:N68)</f>
        <v>1373976</v>
      </c>
    </row>
    <row r="69" spans="1:15" x14ac:dyDescent="0.2">
      <c r="A69" s="44" t="s">
        <v>36</v>
      </c>
      <c r="B69" s="5" t="s">
        <v>19</v>
      </c>
      <c r="C69" s="6">
        <v>100699</v>
      </c>
      <c r="D69" s="6">
        <v>59999</v>
      </c>
      <c r="E69" s="6">
        <v>85921</v>
      </c>
      <c r="F69" s="6">
        <v>113257</v>
      </c>
      <c r="G69" s="6">
        <v>128347</v>
      </c>
      <c r="H69" s="6">
        <v>161004</v>
      </c>
      <c r="I69" s="6">
        <v>199504</v>
      </c>
      <c r="J69" s="6">
        <v>216278</v>
      </c>
      <c r="K69" s="6">
        <v>157391</v>
      </c>
      <c r="L69" s="6">
        <v>167674</v>
      </c>
      <c r="M69" s="6"/>
      <c r="N69" s="6"/>
      <c r="O69" s="6">
        <f>SUM(C69:N69)</f>
        <v>1390074</v>
      </c>
    </row>
    <row r="70" spans="1:15" x14ac:dyDescent="0.2">
      <c r="A70" s="43" t="s">
        <v>27</v>
      </c>
      <c r="B70" s="5" t="s">
        <v>16</v>
      </c>
      <c r="C70" s="6">
        <f t="shared" ref="C70:N70" si="16">SUM(C68:C69)</f>
        <v>172260</v>
      </c>
      <c r="D70" s="6">
        <f t="shared" si="16"/>
        <v>118775</v>
      </c>
      <c r="E70" s="6">
        <f t="shared" si="16"/>
        <v>184198</v>
      </c>
      <c r="F70" s="6">
        <f t="shared" si="16"/>
        <v>219451</v>
      </c>
      <c r="G70" s="6">
        <f t="shared" si="16"/>
        <v>264209</v>
      </c>
      <c r="H70" s="6">
        <f t="shared" si="16"/>
        <v>331275</v>
      </c>
      <c r="I70" s="6">
        <f t="shared" si="16"/>
        <v>411857</v>
      </c>
      <c r="J70" s="6">
        <f t="shared" si="16"/>
        <v>412034</v>
      </c>
      <c r="K70" s="6">
        <f t="shared" si="16"/>
        <v>303704</v>
      </c>
      <c r="L70" s="6">
        <f t="shared" si="16"/>
        <v>346287</v>
      </c>
      <c r="M70" s="6">
        <f t="shared" si="16"/>
        <v>0</v>
      </c>
      <c r="N70" s="6">
        <f t="shared" si="16"/>
        <v>0</v>
      </c>
      <c r="O70" s="6">
        <f>SUM(O68:O69)</f>
        <v>2764050</v>
      </c>
    </row>
    <row r="71" spans="1:15" x14ac:dyDescent="0.2">
      <c r="A71" s="5"/>
      <c r="B71" s="5" t="s">
        <v>20</v>
      </c>
      <c r="C71" s="6">
        <v>1643</v>
      </c>
      <c r="D71" s="6">
        <v>1404</v>
      </c>
      <c r="E71" s="6">
        <v>1725</v>
      </c>
      <c r="F71" s="6">
        <v>1667</v>
      </c>
      <c r="G71" s="6">
        <v>1868</v>
      </c>
      <c r="H71" s="6">
        <v>2112</v>
      </c>
      <c r="I71" s="6">
        <v>2518</v>
      </c>
      <c r="J71" s="6">
        <v>2472</v>
      </c>
      <c r="K71" s="6">
        <v>1960</v>
      </c>
      <c r="L71" s="6">
        <v>2218</v>
      </c>
      <c r="M71" s="6"/>
      <c r="N71" s="6"/>
      <c r="O71" s="6">
        <f>SUM(C71:N71)</f>
        <v>19587</v>
      </c>
    </row>
    <row r="72" spans="1:15" x14ac:dyDescent="0.2">
      <c r="A72" s="13"/>
      <c r="B72" s="13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x14ac:dyDescent="0.2">
      <c r="A73" s="3"/>
      <c r="B73" s="4" t="s">
        <v>3</v>
      </c>
      <c r="C73" s="4" t="s">
        <v>4</v>
      </c>
      <c r="D73" s="4" t="s">
        <v>5</v>
      </c>
      <c r="E73" s="4" t="s">
        <v>6</v>
      </c>
      <c r="F73" s="4" t="s">
        <v>7</v>
      </c>
      <c r="G73" s="4" t="s">
        <v>8</v>
      </c>
      <c r="H73" s="4" t="s">
        <v>9</v>
      </c>
      <c r="I73" s="4" t="s">
        <v>10</v>
      </c>
      <c r="J73" s="4" t="s">
        <v>11</v>
      </c>
      <c r="K73" s="4" t="s">
        <v>12</v>
      </c>
      <c r="L73" s="4" t="s">
        <v>13</v>
      </c>
      <c r="M73" s="4" t="s">
        <v>14</v>
      </c>
      <c r="N73" s="4" t="s">
        <v>15</v>
      </c>
      <c r="O73" s="4" t="s">
        <v>16</v>
      </c>
    </row>
    <row r="74" spans="1:15" x14ac:dyDescent="0.2">
      <c r="A74" s="5"/>
      <c r="B74" s="5" t="s">
        <v>17</v>
      </c>
      <c r="C74" s="6">
        <v>0</v>
      </c>
      <c r="D74" s="6">
        <v>0</v>
      </c>
      <c r="E74" s="6">
        <v>131</v>
      </c>
      <c r="F74" s="6">
        <v>85</v>
      </c>
      <c r="G74" s="6">
        <v>2806</v>
      </c>
      <c r="H74" s="6">
        <v>2698</v>
      </c>
      <c r="I74" s="6">
        <v>3571</v>
      </c>
      <c r="J74" s="6">
        <v>8714</v>
      </c>
      <c r="K74" s="6">
        <v>15698</v>
      </c>
      <c r="L74" s="6">
        <v>27999</v>
      </c>
      <c r="M74" s="6"/>
      <c r="N74" s="6"/>
      <c r="O74" s="6">
        <f>SUM(C74:N74)</f>
        <v>61702</v>
      </c>
    </row>
    <row r="75" spans="1:15" x14ac:dyDescent="0.2">
      <c r="A75" s="44" t="s">
        <v>37</v>
      </c>
      <c r="B75" s="5" t="s">
        <v>19</v>
      </c>
      <c r="C75" s="6">
        <v>0</v>
      </c>
      <c r="D75" s="6">
        <v>0</v>
      </c>
      <c r="E75" s="6">
        <v>150</v>
      </c>
      <c r="F75" s="6">
        <v>298</v>
      </c>
      <c r="G75" s="6">
        <v>4059</v>
      </c>
      <c r="H75" s="6">
        <v>2774</v>
      </c>
      <c r="I75" s="6">
        <v>3370</v>
      </c>
      <c r="J75" s="6">
        <v>6399</v>
      </c>
      <c r="K75" s="6">
        <v>14378</v>
      </c>
      <c r="L75" s="6">
        <v>24624</v>
      </c>
      <c r="M75" s="6"/>
      <c r="N75" s="6"/>
      <c r="O75" s="6">
        <f>SUM(C75:N75)</f>
        <v>56052</v>
      </c>
    </row>
    <row r="76" spans="1:15" x14ac:dyDescent="0.2">
      <c r="A76" s="43" t="s">
        <v>28</v>
      </c>
      <c r="B76" s="5" t="s">
        <v>16</v>
      </c>
      <c r="C76" s="6">
        <f t="shared" ref="C76:N76" si="17">SUM(C74:C75)</f>
        <v>0</v>
      </c>
      <c r="D76" s="6">
        <v>0</v>
      </c>
      <c r="E76" s="6">
        <f t="shared" si="17"/>
        <v>281</v>
      </c>
      <c r="F76" s="6">
        <f t="shared" si="17"/>
        <v>383</v>
      </c>
      <c r="G76" s="6">
        <f t="shared" si="17"/>
        <v>6865</v>
      </c>
      <c r="H76" s="6">
        <f t="shared" si="17"/>
        <v>5472</v>
      </c>
      <c r="I76" s="6">
        <f t="shared" si="17"/>
        <v>6941</v>
      </c>
      <c r="J76" s="6">
        <f t="shared" si="17"/>
        <v>15113</v>
      </c>
      <c r="K76" s="6">
        <f t="shared" si="17"/>
        <v>30076</v>
      </c>
      <c r="L76" s="6">
        <f t="shared" si="17"/>
        <v>52623</v>
      </c>
      <c r="M76" s="6">
        <f t="shared" si="17"/>
        <v>0</v>
      </c>
      <c r="N76" s="6">
        <f t="shared" si="17"/>
        <v>0</v>
      </c>
      <c r="O76" s="6">
        <f>SUM(O74:O75)</f>
        <v>117754</v>
      </c>
    </row>
    <row r="77" spans="1:15" x14ac:dyDescent="0.2">
      <c r="A77" s="5"/>
      <c r="B77" s="5" t="s">
        <v>20</v>
      </c>
      <c r="C77" s="6">
        <v>0</v>
      </c>
      <c r="D77" s="6">
        <v>0</v>
      </c>
      <c r="E77" s="6">
        <v>2</v>
      </c>
      <c r="F77" s="6">
        <v>2</v>
      </c>
      <c r="G77" s="6">
        <v>26</v>
      </c>
      <c r="H77" s="6">
        <v>18</v>
      </c>
      <c r="I77" s="6">
        <v>27</v>
      </c>
      <c r="J77" s="6">
        <v>44</v>
      </c>
      <c r="K77" s="6">
        <v>72</v>
      </c>
      <c r="L77" s="6">
        <v>119</v>
      </c>
      <c r="M77" s="6"/>
      <c r="N77" s="6"/>
      <c r="O77" s="6">
        <f>SUM(C77:N77)</f>
        <v>310</v>
      </c>
    </row>
    <row r="78" spans="1:15" x14ac:dyDescent="0.2">
      <c r="A78" s="13"/>
      <c r="B78" s="13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x14ac:dyDescent="0.2">
      <c r="A79" s="3"/>
      <c r="B79" s="4" t="s">
        <v>3</v>
      </c>
      <c r="C79" s="4" t="s">
        <v>4</v>
      </c>
      <c r="D79" s="4" t="s">
        <v>5</v>
      </c>
      <c r="E79" s="4" t="s">
        <v>6</v>
      </c>
      <c r="F79" s="4" t="s">
        <v>7</v>
      </c>
      <c r="G79" s="4" t="s">
        <v>8</v>
      </c>
      <c r="H79" s="4" t="s">
        <v>9</v>
      </c>
      <c r="I79" s="4" t="s">
        <v>10</v>
      </c>
      <c r="J79" s="4" t="s">
        <v>11</v>
      </c>
      <c r="K79" s="4" t="s">
        <v>12</v>
      </c>
      <c r="L79" s="4" t="s">
        <v>13</v>
      </c>
      <c r="M79" s="4" t="s">
        <v>14</v>
      </c>
      <c r="N79" s="4" t="s">
        <v>15</v>
      </c>
      <c r="O79" s="4" t="s">
        <v>16</v>
      </c>
    </row>
    <row r="80" spans="1:15" x14ac:dyDescent="0.2">
      <c r="A80" s="5"/>
      <c r="B80" s="5" t="s">
        <v>17</v>
      </c>
      <c r="C80" s="6">
        <v>55319</v>
      </c>
      <c r="D80" s="6">
        <v>48012</v>
      </c>
      <c r="E80" s="6">
        <v>67509</v>
      </c>
      <c r="F80" s="6">
        <v>70513</v>
      </c>
      <c r="G80" s="6">
        <v>81025</v>
      </c>
      <c r="H80" s="6">
        <v>100622</v>
      </c>
      <c r="I80" s="6">
        <v>115354</v>
      </c>
      <c r="J80" s="6">
        <v>95704</v>
      </c>
      <c r="K80" s="6">
        <v>64890</v>
      </c>
      <c r="L80" s="6">
        <v>63529</v>
      </c>
      <c r="M80" s="6"/>
      <c r="N80" s="6"/>
      <c r="O80" s="6">
        <f>SUM(C80:N80)</f>
        <v>762477</v>
      </c>
    </row>
    <row r="81" spans="1:15" x14ac:dyDescent="0.2">
      <c r="A81" s="44" t="s">
        <v>38</v>
      </c>
      <c r="B81" s="5" t="s">
        <v>19</v>
      </c>
      <c r="C81" s="6">
        <v>88820</v>
      </c>
      <c r="D81" s="6">
        <v>53793</v>
      </c>
      <c r="E81" s="6">
        <v>64718</v>
      </c>
      <c r="F81" s="6">
        <v>79339</v>
      </c>
      <c r="G81" s="6">
        <v>74035</v>
      </c>
      <c r="H81" s="6">
        <v>88413</v>
      </c>
      <c r="I81" s="6">
        <v>106866</v>
      </c>
      <c r="J81" s="6">
        <v>114479</v>
      </c>
      <c r="K81" s="6">
        <v>93797</v>
      </c>
      <c r="L81" s="6">
        <v>68934</v>
      </c>
      <c r="M81" s="6"/>
      <c r="N81" s="6"/>
      <c r="O81" s="6">
        <f>SUM(C81:N81)</f>
        <v>833194</v>
      </c>
    </row>
    <row r="82" spans="1:15" x14ac:dyDescent="0.2">
      <c r="A82" s="43" t="s">
        <v>29</v>
      </c>
      <c r="B82" s="5" t="s">
        <v>16</v>
      </c>
      <c r="C82" s="6">
        <f>SUM(C80:C81)</f>
        <v>144139</v>
      </c>
      <c r="D82" s="6">
        <f>SUM(D80:D81)</f>
        <v>101805</v>
      </c>
      <c r="E82" s="6">
        <f>SUM(E80:E81)</f>
        <v>132227</v>
      </c>
      <c r="F82" s="6">
        <f>SUM(F80:F81)</f>
        <v>149852</v>
      </c>
      <c r="G82" s="6">
        <f t="shared" ref="G82:N82" si="18">SUM(G80:G81)</f>
        <v>155060</v>
      </c>
      <c r="H82" s="6">
        <f t="shared" si="18"/>
        <v>189035</v>
      </c>
      <c r="I82" s="6">
        <f t="shared" si="18"/>
        <v>222220</v>
      </c>
      <c r="J82" s="6">
        <f t="shared" si="18"/>
        <v>210183</v>
      </c>
      <c r="K82" s="6">
        <f t="shared" si="18"/>
        <v>158687</v>
      </c>
      <c r="L82" s="6">
        <f t="shared" si="18"/>
        <v>132463</v>
      </c>
      <c r="M82" s="6">
        <f t="shared" si="18"/>
        <v>0</v>
      </c>
      <c r="N82" s="6">
        <f t="shared" si="18"/>
        <v>0</v>
      </c>
      <c r="O82" s="6">
        <f>SUM(O80:O81)</f>
        <v>1595671</v>
      </c>
    </row>
    <row r="83" spans="1:15" x14ac:dyDescent="0.2">
      <c r="A83" s="5"/>
      <c r="B83" s="5" t="s">
        <v>20</v>
      </c>
      <c r="C83" s="6">
        <v>1318</v>
      </c>
      <c r="D83" s="6">
        <v>1140</v>
      </c>
      <c r="E83" s="6">
        <v>1355</v>
      </c>
      <c r="F83" s="6">
        <v>1377</v>
      </c>
      <c r="G83" s="6">
        <v>1327</v>
      </c>
      <c r="H83" s="6">
        <v>1474</v>
      </c>
      <c r="I83" s="6">
        <v>1392</v>
      </c>
      <c r="J83" s="6">
        <v>1385</v>
      </c>
      <c r="K83" s="6">
        <v>1157</v>
      </c>
      <c r="L83" s="6">
        <v>907</v>
      </c>
      <c r="M83" s="6"/>
      <c r="N83" s="6"/>
      <c r="O83" s="6">
        <f>SUM(C83:N83)</f>
        <v>12832</v>
      </c>
    </row>
    <row r="84" spans="1:15" x14ac:dyDescent="0.2">
      <c r="A84" s="13"/>
      <c r="B84" s="13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x14ac:dyDescent="0.2">
      <c r="A85" s="3"/>
      <c r="B85" s="4" t="s">
        <v>3</v>
      </c>
      <c r="C85" s="4" t="s">
        <v>4</v>
      </c>
      <c r="D85" s="4" t="s">
        <v>5</v>
      </c>
      <c r="E85" s="4" t="s">
        <v>6</v>
      </c>
      <c r="F85" s="4" t="s">
        <v>7</v>
      </c>
      <c r="G85" s="4" t="s">
        <v>8</v>
      </c>
      <c r="H85" s="4" t="s">
        <v>9</v>
      </c>
      <c r="I85" s="4" t="s">
        <v>10</v>
      </c>
      <c r="J85" s="4" t="s">
        <v>11</v>
      </c>
      <c r="K85" s="4" t="s">
        <v>12</v>
      </c>
      <c r="L85" s="4" t="s">
        <v>13</v>
      </c>
      <c r="M85" s="4" t="s">
        <v>14</v>
      </c>
      <c r="N85" s="4" t="s">
        <v>15</v>
      </c>
      <c r="O85" s="4" t="s">
        <v>16</v>
      </c>
    </row>
    <row r="86" spans="1:15" x14ac:dyDescent="0.2">
      <c r="A86" s="5"/>
      <c r="B86" s="5" t="s">
        <v>17</v>
      </c>
      <c r="C86" s="6">
        <v>1396</v>
      </c>
      <c r="D86" s="6">
        <v>1015</v>
      </c>
      <c r="E86" s="6">
        <v>1489</v>
      </c>
      <c r="F86" s="6">
        <v>1415</v>
      </c>
      <c r="G86" s="6">
        <v>1526</v>
      </c>
      <c r="H86" s="6">
        <v>2328</v>
      </c>
      <c r="I86" s="6">
        <v>2326</v>
      </c>
      <c r="J86" s="6">
        <v>2997</v>
      </c>
      <c r="K86" s="6">
        <v>1520</v>
      </c>
      <c r="L86" s="6">
        <v>1626</v>
      </c>
      <c r="M86" s="6"/>
      <c r="N86" s="6"/>
      <c r="O86" s="6">
        <f>SUM(C86:N86)</f>
        <v>17638</v>
      </c>
    </row>
    <row r="87" spans="1:15" x14ac:dyDescent="0.2">
      <c r="A87" s="44" t="s">
        <v>39</v>
      </c>
      <c r="B87" s="5" t="s">
        <v>19</v>
      </c>
      <c r="C87" s="6">
        <v>1818</v>
      </c>
      <c r="D87" s="6">
        <v>1099</v>
      </c>
      <c r="E87" s="6">
        <v>1331</v>
      </c>
      <c r="F87" s="6">
        <v>1412</v>
      </c>
      <c r="G87" s="6">
        <v>1428</v>
      </c>
      <c r="H87" s="6">
        <v>2043</v>
      </c>
      <c r="I87" s="6">
        <v>1513</v>
      </c>
      <c r="J87" s="6">
        <v>3409</v>
      </c>
      <c r="K87" s="6">
        <v>1582</v>
      </c>
      <c r="L87" s="6">
        <v>1529</v>
      </c>
      <c r="M87" s="6"/>
      <c r="N87" s="6"/>
      <c r="O87" s="6">
        <f>SUM(C87:N87)</f>
        <v>17164</v>
      </c>
    </row>
    <row r="88" spans="1:15" x14ac:dyDescent="0.2">
      <c r="A88" s="44" t="s">
        <v>40</v>
      </c>
      <c r="B88" s="5" t="s">
        <v>16</v>
      </c>
      <c r="C88" s="6">
        <f t="shared" ref="C88:N88" si="19">SUM(C86:C87)</f>
        <v>3214</v>
      </c>
      <c r="D88" s="6">
        <f t="shared" si="19"/>
        <v>2114</v>
      </c>
      <c r="E88" s="6">
        <f t="shared" si="19"/>
        <v>2820</v>
      </c>
      <c r="F88" s="6">
        <f t="shared" si="19"/>
        <v>2827</v>
      </c>
      <c r="G88" s="6">
        <f t="shared" si="19"/>
        <v>2954</v>
      </c>
      <c r="H88" s="6">
        <f t="shared" si="19"/>
        <v>4371</v>
      </c>
      <c r="I88" s="6">
        <f t="shared" si="19"/>
        <v>3839</v>
      </c>
      <c r="J88" s="6">
        <f t="shared" si="19"/>
        <v>6406</v>
      </c>
      <c r="K88" s="6">
        <f t="shared" si="19"/>
        <v>3102</v>
      </c>
      <c r="L88" s="6">
        <f t="shared" si="19"/>
        <v>3155</v>
      </c>
      <c r="M88" s="6">
        <f t="shared" si="19"/>
        <v>0</v>
      </c>
      <c r="N88" s="6">
        <f t="shared" si="19"/>
        <v>0</v>
      </c>
      <c r="O88" s="6">
        <f>SUM(O86:O87)</f>
        <v>34802</v>
      </c>
    </row>
    <row r="89" spans="1:15" x14ac:dyDescent="0.2">
      <c r="A89" s="44" t="s">
        <v>30</v>
      </c>
      <c r="B89" s="5" t="s">
        <v>20</v>
      </c>
      <c r="C89" s="6">
        <v>132</v>
      </c>
      <c r="D89" s="6">
        <v>105</v>
      </c>
      <c r="E89" s="6">
        <v>122</v>
      </c>
      <c r="F89" s="6">
        <v>114</v>
      </c>
      <c r="G89" s="6">
        <v>117</v>
      </c>
      <c r="H89" s="6">
        <v>188</v>
      </c>
      <c r="I89" s="6">
        <v>144</v>
      </c>
      <c r="J89" s="6">
        <v>238</v>
      </c>
      <c r="K89" s="6">
        <v>142</v>
      </c>
      <c r="L89" s="6">
        <v>146</v>
      </c>
      <c r="M89" s="6"/>
      <c r="N89" s="6"/>
      <c r="O89" s="6">
        <f>SUM(C89:N89)</f>
        <v>1448</v>
      </c>
    </row>
    <row r="90" spans="1:15" x14ac:dyDescent="0.2">
      <c r="A90" s="13"/>
      <c r="B90" s="13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 x14ac:dyDescent="0.2">
      <c r="A91" s="3"/>
      <c r="B91" s="4" t="s">
        <v>3</v>
      </c>
      <c r="C91" s="4" t="s">
        <v>4</v>
      </c>
      <c r="D91" s="4" t="s">
        <v>5</v>
      </c>
      <c r="E91" s="4" t="s">
        <v>6</v>
      </c>
      <c r="F91" s="4" t="s">
        <v>7</v>
      </c>
      <c r="G91" s="4" t="s">
        <v>8</v>
      </c>
      <c r="H91" s="4" t="s">
        <v>9</v>
      </c>
      <c r="I91" s="4" t="s">
        <v>10</v>
      </c>
      <c r="J91" s="4" t="s">
        <v>11</v>
      </c>
      <c r="K91" s="4" t="s">
        <v>12</v>
      </c>
      <c r="L91" s="4" t="s">
        <v>13</v>
      </c>
      <c r="M91" s="4" t="s">
        <v>14</v>
      </c>
      <c r="N91" s="4" t="s">
        <v>15</v>
      </c>
      <c r="O91" s="4" t="s">
        <v>16</v>
      </c>
    </row>
    <row r="92" spans="1:15" x14ac:dyDescent="0.2">
      <c r="A92" s="5"/>
      <c r="B92" s="5" t="s">
        <v>17</v>
      </c>
      <c r="C92" s="6">
        <v>52</v>
      </c>
      <c r="D92" s="6">
        <v>0</v>
      </c>
      <c r="E92" s="6">
        <v>0</v>
      </c>
      <c r="F92" s="6">
        <v>0</v>
      </c>
      <c r="G92" s="6">
        <v>285</v>
      </c>
      <c r="H92" s="6">
        <v>349</v>
      </c>
      <c r="I92" s="6">
        <v>1309</v>
      </c>
      <c r="J92" s="6">
        <v>1247</v>
      </c>
      <c r="K92" s="6">
        <v>689</v>
      </c>
      <c r="L92" s="6">
        <v>858</v>
      </c>
      <c r="M92" s="6"/>
      <c r="N92" s="6"/>
      <c r="O92" s="6">
        <f>SUM(C92:N92)</f>
        <v>4789</v>
      </c>
    </row>
    <row r="93" spans="1:15" x14ac:dyDescent="0.2">
      <c r="A93" s="44" t="s">
        <v>41</v>
      </c>
      <c r="B93" s="5" t="s">
        <v>19</v>
      </c>
      <c r="C93" s="6">
        <v>147</v>
      </c>
      <c r="D93" s="6">
        <v>0</v>
      </c>
      <c r="E93" s="6">
        <v>0</v>
      </c>
      <c r="F93" s="6">
        <v>0</v>
      </c>
      <c r="G93" s="6">
        <v>285</v>
      </c>
      <c r="H93" s="6">
        <v>233</v>
      </c>
      <c r="I93" s="6">
        <v>1060</v>
      </c>
      <c r="J93" s="6">
        <v>1375</v>
      </c>
      <c r="K93" s="6">
        <v>619</v>
      </c>
      <c r="L93" s="6">
        <v>724</v>
      </c>
      <c r="M93" s="6"/>
      <c r="N93" s="6"/>
      <c r="O93" s="6">
        <f>SUM(C93:N93)</f>
        <v>4443</v>
      </c>
    </row>
    <row r="94" spans="1:15" x14ac:dyDescent="0.2">
      <c r="A94" s="44" t="s">
        <v>31</v>
      </c>
      <c r="B94" s="5" t="s">
        <v>16</v>
      </c>
      <c r="C94" s="6">
        <f t="shared" ref="C94:N94" si="20">SUM(C92:C93)</f>
        <v>199</v>
      </c>
      <c r="D94" s="6">
        <f t="shared" si="20"/>
        <v>0</v>
      </c>
      <c r="E94" s="6">
        <f t="shared" si="20"/>
        <v>0</v>
      </c>
      <c r="F94" s="6">
        <f>SUM(F92:F93)</f>
        <v>0</v>
      </c>
      <c r="G94" s="6">
        <f t="shared" si="20"/>
        <v>570</v>
      </c>
      <c r="H94" s="6">
        <f t="shared" si="20"/>
        <v>582</v>
      </c>
      <c r="I94" s="6">
        <f t="shared" si="20"/>
        <v>2369</v>
      </c>
      <c r="J94" s="6">
        <f t="shared" si="20"/>
        <v>2622</v>
      </c>
      <c r="K94" s="6">
        <f t="shared" si="20"/>
        <v>1308</v>
      </c>
      <c r="L94" s="6">
        <f t="shared" si="20"/>
        <v>1582</v>
      </c>
      <c r="M94" s="6">
        <f t="shared" si="20"/>
        <v>0</v>
      </c>
      <c r="N94" s="6">
        <f t="shared" si="20"/>
        <v>0</v>
      </c>
      <c r="O94" s="6">
        <f>SUM(O92:O93)</f>
        <v>9232</v>
      </c>
    </row>
    <row r="95" spans="1:15" x14ac:dyDescent="0.2">
      <c r="A95" s="5"/>
      <c r="B95" s="5" t="s">
        <v>20</v>
      </c>
      <c r="C95" s="6">
        <v>4</v>
      </c>
      <c r="D95" s="6">
        <v>0</v>
      </c>
      <c r="E95" s="6">
        <v>0</v>
      </c>
      <c r="F95" s="6">
        <v>0</v>
      </c>
      <c r="G95" s="6">
        <v>2</v>
      </c>
      <c r="H95" s="6">
        <v>14</v>
      </c>
      <c r="I95" s="6">
        <v>24</v>
      </c>
      <c r="J95" s="6">
        <v>16</v>
      </c>
      <c r="K95" s="6">
        <v>6</v>
      </c>
      <c r="L95" s="6">
        <v>10</v>
      </c>
      <c r="M95" s="6"/>
      <c r="N95" s="6"/>
      <c r="O95" s="6">
        <f>SUM(C95:N95)</f>
        <v>76</v>
      </c>
    </row>
    <row r="96" spans="1:15" x14ac:dyDescent="0.2">
      <c r="A96" s="13"/>
      <c r="B96" s="13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</row>
    <row r="97" spans="1:16" x14ac:dyDescent="0.2">
      <c r="A97" s="13"/>
      <c r="B97" s="13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6" x14ac:dyDescent="0.2">
      <c r="A98" s="13"/>
      <c r="B98" s="13"/>
      <c r="C98" s="15"/>
      <c r="D98" s="30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2" t="s">
        <v>42</v>
      </c>
    </row>
    <row r="99" spans="1:16" x14ac:dyDescent="0.2">
      <c r="A99" s="13"/>
      <c r="B99" s="13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</row>
    <row r="100" spans="1:16" x14ac:dyDescent="0.2">
      <c r="A100" s="13"/>
      <c r="B100" s="13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6" x14ac:dyDescent="0.2">
      <c r="A101" s="13"/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6" ht="15.75" x14ac:dyDescent="0.2">
      <c r="A102" s="35" t="s">
        <v>43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</row>
    <row r="103" spans="1:16" x14ac:dyDescent="0.2">
      <c r="A103" s="13"/>
      <c r="B103" s="13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1:16" x14ac:dyDescent="0.2">
      <c r="A104" s="39" t="s">
        <v>75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</row>
    <row r="105" spans="1:16" x14ac:dyDescent="0.2">
      <c r="A105" s="3"/>
      <c r="B105" s="4" t="s">
        <v>3</v>
      </c>
      <c r="C105" s="4" t="s">
        <v>4</v>
      </c>
      <c r="D105" s="4" t="s">
        <v>5</v>
      </c>
      <c r="E105" s="4" t="s">
        <v>6</v>
      </c>
      <c r="F105" s="4" t="s">
        <v>7</v>
      </c>
      <c r="G105" s="4" t="s">
        <v>8</v>
      </c>
      <c r="H105" s="4" t="s">
        <v>9</v>
      </c>
      <c r="I105" s="4" t="s">
        <v>10</v>
      </c>
      <c r="J105" s="4" t="s">
        <v>11</v>
      </c>
      <c r="K105" s="4" t="s">
        <v>12</v>
      </c>
      <c r="L105" s="4" t="s">
        <v>13</v>
      </c>
      <c r="M105" s="4" t="s">
        <v>14</v>
      </c>
      <c r="N105" s="4" t="s">
        <v>15</v>
      </c>
      <c r="O105" s="4" t="s">
        <v>16</v>
      </c>
    </row>
    <row r="106" spans="1:16" x14ac:dyDescent="0.2">
      <c r="A106" s="5"/>
      <c r="B106" s="5" t="s">
        <v>17</v>
      </c>
      <c r="C106" s="6">
        <v>616</v>
      </c>
      <c r="D106" s="6">
        <v>2764</v>
      </c>
      <c r="E106" s="6">
        <v>4151</v>
      </c>
      <c r="F106" s="6">
        <v>4122</v>
      </c>
      <c r="G106" s="6">
        <v>4914</v>
      </c>
      <c r="H106" s="6">
        <v>4617</v>
      </c>
      <c r="I106" s="6">
        <v>5525</v>
      </c>
      <c r="J106" s="6">
        <v>5613</v>
      </c>
      <c r="K106" s="6">
        <v>5143</v>
      </c>
      <c r="L106" s="6">
        <v>5371</v>
      </c>
      <c r="M106" s="6"/>
      <c r="N106" s="6"/>
      <c r="O106" s="6">
        <f>SUM(C106:N106)</f>
        <v>42836</v>
      </c>
    </row>
    <row r="107" spans="1:16" ht="15" x14ac:dyDescent="0.25">
      <c r="A107" s="44" t="s">
        <v>34</v>
      </c>
      <c r="B107" s="5" t="s">
        <v>19</v>
      </c>
      <c r="C107" s="6">
        <v>1194</v>
      </c>
      <c r="D107">
        <v>2853</v>
      </c>
      <c r="E107" s="6">
        <v>3530</v>
      </c>
      <c r="F107" s="6">
        <v>2947</v>
      </c>
      <c r="G107" s="6">
        <v>3741</v>
      </c>
      <c r="H107" s="6">
        <v>4155</v>
      </c>
      <c r="I107" s="6">
        <v>3634</v>
      </c>
      <c r="J107" s="6">
        <v>5900</v>
      </c>
      <c r="K107" s="6">
        <v>5623</v>
      </c>
      <c r="L107" s="6">
        <v>4961</v>
      </c>
      <c r="M107" s="6"/>
      <c r="N107" s="6"/>
      <c r="O107" s="6">
        <f>SUM(C107:N107)</f>
        <v>38538</v>
      </c>
    </row>
    <row r="108" spans="1:16" x14ac:dyDescent="0.2">
      <c r="A108" s="43" t="s">
        <v>25</v>
      </c>
      <c r="B108" s="5" t="s">
        <v>16</v>
      </c>
      <c r="C108" s="6">
        <f t="shared" ref="C108:N108" si="21">SUM(C106:C107)</f>
        <v>1810</v>
      </c>
      <c r="D108" s="6">
        <f t="shared" si="21"/>
        <v>5617</v>
      </c>
      <c r="E108" s="6">
        <f t="shared" si="21"/>
        <v>7681</v>
      </c>
      <c r="F108" s="6">
        <f>SUM(F106:F107)</f>
        <v>7069</v>
      </c>
      <c r="G108" s="6">
        <f t="shared" ref="G108" si="22">SUM(G106:G107)</f>
        <v>8655</v>
      </c>
      <c r="H108" s="6">
        <f t="shared" si="21"/>
        <v>8772</v>
      </c>
      <c r="I108" s="6">
        <f t="shared" si="21"/>
        <v>9159</v>
      </c>
      <c r="J108" s="6">
        <f t="shared" si="21"/>
        <v>11513</v>
      </c>
      <c r="K108" s="6">
        <f t="shared" si="21"/>
        <v>10766</v>
      </c>
      <c r="L108" s="6">
        <f t="shared" si="21"/>
        <v>10332</v>
      </c>
      <c r="M108" s="6">
        <f t="shared" si="21"/>
        <v>0</v>
      </c>
      <c r="N108" s="6">
        <f t="shared" si="21"/>
        <v>0</v>
      </c>
      <c r="O108" s="6">
        <f>SUM(O106:O107)</f>
        <v>81374</v>
      </c>
      <c r="P108" s="8"/>
    </row>
    <row r="109" spans="1:16" x14ac:dyDescent="0.2">
      <c r="A109" s="5"/>
      <c r="B109" s="5" t="s">
        <v>20</v>
      </c>
      <c r="C109" s="6">
        <v>126</v>
      </c>
      <c r="D109" s="6">
        <v>198</v>
      </c>
      <c r="E109" s="6">
        <v>310</v>
      </c>
      <c r="F109" s="6">
        <v>292</v>
      </c>
      <c r="G109" s="6">
        <v>385</v>
      </c>
      <c r="H109" s="6">
        <v>449</v>
      </c>
      <c r="I109" s="6">
        <v>474</v>
      </c>
      <c r="J109" s="6">
        <v>518</v>
      </c>
      <c r="K109" s="6">
        <v>476</v>
      </c>
      <c r="L109" s="6">
        <v>505</v>
      </c>
      <c r="M109" s="6"/>
      <c r="N109" s="6"/>
      <c r="O109" s="6">
        <f>SUM(C109:N109)</f>
        <v>3733</v>
      </c>
    </row>
    <row r="110" spans="1:16" x14ac:dyDescent="0.2">
      <c r="A110" s="13"/>
      <c r="B110" s="2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6" x14ac:dyDescent="0.2">
      <c r="A111" s="3"/>
      <c r="B111" s="4" t="s">
        <v>3</v>
      </c>
      <c r="C111" s="4" t="s">
        <v>4</v>
      </c>
      <c r="D111" s="4" t="s">
        <v>5</v>
      </c>
      <c r="E111" s="4" t="s">
        <v>6</v>
      </c>
      <c r="F111" s="4" t="s">
        <v>7</v>
      </c>
      <c r="G111" s="4" t="s">
        <v>8</v>
      </c>
      <c r="H111" s="4" t="s">
        <v>9</v>
      </c>
      <c r="I111" s="4" t="s">
        <v>10</v>
      </c>
      <c r="J111" s="4" t="s">
        <v>11</v>
      </c>
      <c r="K111" s="4" t="s">
        <v>12</v>
      </c>
      <c r="L111" s="4" t="s">
        <v>13</v>
      </c>
      <c r="M111" s="4" t="s">
        <v>14</v>
      </c>
      <c r="N111" s="4" t="s">
        <v>15</v>
      </c>
      <c r="O111" s="4" t="s">
        <v>16</v>
      </c>
    </row>
    <row r="112" spans="1:16" x14ac:dyDescent="0.2">
      <c r="A112" s="5"/>
      <c r="B112" s="5" t="s">
        <v>17</v>
      </c>
      <c r="C112" s="6">
        <v>773</v>
      </c>
      <c r="D112" s="6">
        <v>1424</v>
      </c>
      <c r="E112" s="6">
        <v>2194</v>
      </c>
      <c r="F112" s="6">
        <v>2176</v>
      </c>
      <c r="G112" s="6">
        <v>2649</v>
      </c>
      <c r="H112" s="6">
        <v>1850</v>
      </c>
      <c r="I112" s="6">
        <v>3008</v>
      </c>
      <c r="J112" s="6">
        <v>2268</v>
      </c>
      <c r="K112" s="6">
        <v>1990</v>
      </c>
      <c r="L112" s="6">
        <v>3338</v>
      </c>
      <c r="M112" s="6"/>
      <c r="N112" s="6"/>
      <c r="O112" s="6">
        <f>SUM(C112:N112)</f>
        <v>21670</v>
      </c>
    </row>
    <row r="113" spans="1:15" x14ac:dyDescent="0.2">
      <c r="A113" s="44" t="s">
        <v>35</v>
      </c>
      <c r="B113" s="5" t="s">
        <v>19</v>
      </c>
      <c r="C113" s="6">
        <v>1139</v>
      </c>
      <c r="D113" s="6">
        <v>1107</v>
      </c>
      <c r="E113" s="6">
        <v>2119</v>
      </c>
      <c r="F113" s="6">
        <v>2136</v>
      </c>
      <c r="G113" s="6">
        <v>2714</v>
      </c>
      <c r="H113" s="6">
        <v>2044</v>
      </c>
      <c r="I113" s="6">
        <v>2673</v>
      </c>
      <c r="J113" s="6">
        <v>2749</v>
      </c>
      <c r="K113" s="6">
        <v>2020</v>
      </c>
      <c r="L113" s="6">
        <v>3616</v>
      </c>
      <c r="M113" s="6"/>
      <c r="N113" s="6"/>
      <c r="O113" s="6">
        <f>SUM(C113:N113)</f>
        <v>22317</v>
      </c>
    </row>
    <row r="114" spans="1:15" x14ac:dyDescent="0.2">
      <c r="A114" s="43" t="s">
        <v>26</v>
      </c>
      <c r="B114" s="5" t="s">
        <v>16</v>
      </c>
      <c r="C114" s="6">
        <f t="shared" ref="C114:N114" si="23">SUM(C112:C113)</f>
        <v>1912</v>
      </c>
      <c r="D114" s="6">
        <f t="shared" si="23"/>
        <v>2531</v>
      </c>
      <c r="E114" s="6">
        <f t="shared" si="23"/>
        <v>4313</v>
      </c>
      <c r="F114" s="6">
        <f t="shared" si="23"/>
        <v>4312</v>
      </c>
      <c r="G114" s="6">
        <f t="shared" si="23"/>
        <v>5363</v>
      </c>
      <c r="H114" s="6">
        <f t="shared" si="23"/>
        <v>3894</v>
      </c>
      <c r="I114" s="6">
        <f t="shared" si="23"/>
        <v>5681</v>
      </c>
      <c r="J114" s="6">
        <f t="shared" si="23"/>
        <v>5017</v>
      </c>
      <c r="K114" s="6">
        <f t="shared" si="23"/>
        <v>4010</v>
      </c>
      <c r="L114" s="6">
        <f t="shared" si="23"/>
        <v>6954</v>
      </c>
      <c r="M114" s="6">
        <f t="shared" si="23"/>
        <v>0</v>
      </c>
      <c r="N114" s="6">
        <f t="shared" si="23"/>
        <v>0</v>
      </c>
      <c r="O114" s="6">
        <f>SUM(O112:O113)</f>
        <v>43987</v>
      </c>
    </row>
    <row r="115" spans="1:15" x14ac:dyDescent="0.2">
      <c r="A115" s="5"/>
      <c r="B115" s="5" t="s">
        <v>20</v>
      </c>
      <c r="C115" s="6">
        <v>27</v>
      </c>
      <c r="D115" s="6">
        <v>25</v>
      </c>
      <c r="E115" s="6">
        <v>52</v>
      </c>
      <c r="F115" s="6">
        <v>61</v>
      </c>
      <c r="G115" s="6">
        <v>53</v>
      </c>
      <c r="H115" s="6">
        <v>47</v>
      </c>
      <c r="I115" s="6">
        <v>64</v>
      </c>
      <c r="J115" s="6">
        <v>57</v>
      </c>
      <c r="K115" s="6">
        <v>46</v>
      </c>
      <c r="L115" s="6">
        <v>82</v>
      </c>
      <c r="M115" s="6"/>
      <c r="N115" s="6"/>
      <c r="O115" s="6">
        <f>SUM(C115:N115)</f>
        <v>514</v>
      </c>
    </row>
    <row r="116" spans="1:15" x14ac:dyDescent="0.2">
      <c r="A116" s="13"/>
      <c r="B116" s="2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">
      <c r="A117" s="3"/>
      <c r="B117" s="4" t="s">
        <v>3</v>
      </c>
      <c r="C117" s="4" t="s">
        <v>4</v>
      </c>
      <c r="D117" s="4" t="s">
        <v>5</v>
      </c>
      <c r="E117" s="4" t="s">
        <v>6</v>
      </c>
      <c r="F117" s="4" t="s">
        <v>7</v>
      </c>
      <c r="G117" s="4" t="s">
        <v>8</v>
      </c>
      <c r="H117" s="4" t="s">
        <v>9</v>
      </c>
      <c r="I117" s="4" t="s">
        <v>10</v>
      </c>
      <c r="J117" s="4" t="s">
        <v>11</v>
      </c>
      <c r="K117" s="4" t="s">
        <v>12</v>
      </c>
      <c r="L117" s="4" t="s">
        <v>13</v>
      </c>
      <c r="M117" s="4" t="s">
        <v>14</v>
      </c>
      <c r="N117" s="4" t="s">
        <v>15</v>
      </c>
      <c r="O117" s="4" t="s">
        <v>16</v>
      </c>
    </row>
    <row r="118" spans="1:15" x14ac:dyDescent="0.2">
      <c r="A118" s="5"/>
      <c r="B118" s="5" t="s">
        <v>17</v>
      </c>
      <c r="C118" s="6">
        <v>7515</v>
      </c>
      <c r="D118" s="6">
        <v>8912</v>
      </c>
      <c r="E118" s="6">
        <v>12802</v>
      </c>
      <c r="F118" s="6">
        <v>14118</v>
      </c>
      <c r="G118" s="6">
        <v>11620</v>
      </c>
      <c r="H118" s="6">
        <v>17503</v>
      </c>
      <c r="I118" s="6">
        <v>27281</v>
      </c>
      <c r="J118" s="6">
        <v>19726</v>
      </c>
      <c r="K118" s="6">
        <v>14145</v>
      </c>
      <c r="L118" s="6">
        <v>27102</v>
      </c>
      <c r="M118" s="6"/>
      <c r="N118" s="6"/>
      <c r="O118" s="6">
        <f>SUM(C118:N118)</f>
        <v>160724</v>
      </c>
    </row>
    <row r="119" spans="1:15" x14ac:dyDescent="0.2">
      <c r="A119" s="44" t="s">
        <v>36</v>
      </c>
      <c r="B119" s="5" t="s">
        <v>19</v>
      </c>
      <c r="C119" s="6">
        <v>7733</v>
      </c>
      <c r="D119" s="6">
        <v>9362</v>
      </c>
      <c r="E119" s="6">
        <v>10698</v>
      </c>
      <c r="F119" s="6">
        <v>15130</v>
      </c>
      <c r="G119" s="6">
        <v>11723</v>
      </c>
      <c r="H119" s="6">
        <v>15218</v>
      </c>
      <c r="I119" s="6">
        <v>23566</v>
      </c>
      <c r="J119" s="6">
        <v>22274</v>
      </c>
      <c r="K119" s="6">
        <v>13628</v>
      </c>
      <c r="L119" s="6">
        <v>21312</v>
      </c>
      <c r="M119" s="6"/>
      <c r="N119" s="6"/>
      <c r="O119" s="6">
        <f>SUM(C119:N119)</f>
        <v>150644</v>
      </c>
    </row>
    <row r="120" spans="1:15" x14ac:dyDescent="0.2">
      <c r="A120" s="43" t="s">
        <v>27</v>
      </c>
      <c r="B120" s="5" t="s">
        <v>16</v>
      </c>
      <c r="C120" s="6">
        <f t="shared" ref="C120:N120" si="24">SUM(C118:C119)</f>
        <v>15248</v>
      </c>
      <c r="D120" s="6">
        <f t="shared" si="24"/>
        <v>18274</v>
      </c>
      <c r="E120" s="6">
        <f t="shared" si="24"/>
        <v>23500</v>
      </c>
      <c r="F120" s="6">
        <f t="shared" si="24"/>
        <v>29248</v>
      </c>
      <c r="G120" s="6">
        <f t="shared" si="24"/>
        <v>23343</v>
      </c>
      <c r="H120" s="6">
        <f t="shared" si="24"/>
        <v>32721</v>
      </c>
      <c r="I120" s="6">
        <f t="shared" si="24"/>
        <v>50847</v>
      </c>
      <c r="J120" s="6">
        <f t="shared" si="24"/>
        <v>42000</v>
      </c>
      <c r="K120" s="6">
        <f t="shared" si="24"/>
        <v>27773</v>
      </c>
      <c r="L120" s="6">
        <f t="shared" si="24"/>
        <v>48414</v>
      </c>
      <c r="M120" s="6">
        <f t="shared" si="24"/>
        <v>0</v>
      </c>
      <c r="N120" s="6">
        <f t="shared" si="24"/>
        <v>0</v>
      </c>
      <c r="O120" s="6">
        <f>SUM(O118:O119)</f>
        <v>311368</v>
      </c>
    </row>
    <row r="121" spans="1:15" x14ac:dyDescent="0.2">
      <c r="A121" s="5"/>
      <c r="B121" s="5" t="s">
        <v>20</v>
      </c>
      <c r="C121" s="6">
        <v>260</v>
      </c>
      <c r="D121" s="6">
        <v>239</v>
      </c>
      <c r="E121" s="6">
        <v>316</v>
      </c>
      <c r="F121" s="6">
        <v>309</v>
      </c>
      <c r="G121" s="6">
        <v>310</v>
      </c>
      <c r="H121" s="6">
        <v>469</v>
      </c>
      <c r="I121" s="6">
        <v>565</v>
      </c>
      <c r="J121" s="6">
        <v>424</v>
      </c>
      <c r="K121" s="6">
        <v>285</v>
      </c>
      <c r="L121" s="6">
        <v>394</v>
      </c>
      <c r="M121" s="6"/>
      <c r="N121" s="6"/>
      <c r="O121" s="6">
        <f>SUM(C121:N121)</f>
        <v>3571</v>
      </c>
    </row>
    <row r="122" spans="1:15" x14ac:dyDescent="0.2">
      <c r="A122" s="13"/>
      <c r="B122" s="2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">
      <c r="A123" s="3"/>
      <c r="B123" s="4" t="s">
        <v>3</v>
      </c>
      <c r="C123" s="4" t="s">
        <v>4</v>
      </c>
      <c r="D123" s="4" t="s">
        <v>5</v>
      </c>
      <c r="E123" s="4" t="s">
        <v>6</v>
      </c>
      <c r="F123" s="4" t="s">
        <v>7</v>
      </c>
      <c r="G123" s="4" t="s">
        <v>8</v>
      </c>
      <c r="H123" s="4" t="s">
        <v>9</v>
      </c>
      <c r="I123" s="4" t="s">
        <v>10</v>
      </c>
      <c r="J123" s="4" t="s">
        <v>11</v>
      </c>
      <c r="K123" s="4" t="s">
        <v>12</v>
      </c>
      <c r="L123" s="4" t="s">
        <v>13</v>
      </c>
      <c r="M123" s="4" t="s">
        <v>14</v>
      </c>
      <c r="N123" s="4" t="s">
        <v>15</v>
      </c>
      <c r="O123" s="4" t="s">
        <v>16</v>
      </c>
    </row>
    <row r="124" spans="1:15" x14ac:dyDescent="0.2">
      <c r="A124" s="5"/>
      <c r="B124" s="5" t="s">
        <v>17</v>
      </c>
      <c r="C124" s="6">
        <v>5362</v>
      </c>
      <c r="D124" s="6">
        <v>5004</v>
      </c>
      <c r="E124" s="6">
        <v>6694</v>
      </c>
      <c r="F124" s="6">
        <v>6908</v>
      </c>
      <c r="G124" s="6">
        <v>1287</v>
      </c>
      <c r="H124" s="6">
        <v>1042</v>
      </c>
      <c r="I124" s="6">
        <v>1480</v>
      </c>
      <c r="J124" s="6">
        <v>123</v>
      </c>
      <c r="K124" s="6">
        <v>664</v>
      </c>
      <c r="L124" s="6">
        <v>3470</v>
      </c>
      <c r="M124" s="6"/>
      <c r="N124" s="6"/>
      <c r="O124" s="6">
        <f>SUM(C124:N124)</f>
        <v>32034</v>
      </c>
    </row>
    <row r="125" spans="1:15" x14ac:dyDescent="0.2">
      <c r="A125" s="44" t="s">
        <v>37</v>
      </c>
      <c r="B125" s="5" t="s">
        <v>19</v>
      </c>
      <c r="C125" s="6">
        <v>5682</v>
      </c>
      <c r="D125" s="6">
        <v>5009</v>
      </c>
      <c r="E125" s="6">
        <v>6039</v>
      </c>
      <c r="F125" s="6">
        <v>6830</v>
      </c>
      <c r="G125" s="6">
        <v>2119</v>
      </c>
      <c r="H125" s="6">
        <v>1445</v>
      </c>
      <c r="I125" s="6">
        <v>1636</v>
      </c>
      <c r="J125" s="6">
        <v>356</v>
      </c>
      <c r="K125" s="6">
        <v>134</v>
      </c>
      <c r="L125" s="6">
        <v>1695</v>
      </c>
      <c r="M125" s="6"/>
      <c r="N125" s="6"/>
      <c r="O125" s="6">
        <f>SUM(C125:N125)</f>
        <v>30945</v>
      </c>
    </row>
    <row r="126" spans="1:15" x14ac:dyDescent="0.2">
      <c r="A126" s="43" t="s">
        <v>28</v>
      </c>
      <c r="B126" s="5" t="s">
        <v>16</v>
      </c>
      <c r="C126" s="6">
        <f t="shared" ref="C126:N126" si="25">SUM(C124:C125)</f>
        <v>11044</v>
      </c>
      <c r="D126" s="6">
        <f t="shared" si="25"/>
        <v>10013</v>
      </c>
      <c r="E126" s="6">
        <f t="shared" si="25"/>
        <v>12733</v>
      </c>
      <c r="F126" s="6">
        <f t="shared" si="25"/>
        <v>13738</v>
      </c>
      <c r="G126" s="6">
        <f t="shared" si="25"/>
        <v>3406</v>
      </c>
      <c r="H126" s="6">
        <f t="shared" si="25"/>
        <v>2487</v>
      </c>
      <c r="I126" s="6">
        <f t="shared" si="25"/>
        <v>3116</v>
      </c>
      <c r="J126" s="6">
        <f t="shared" si="25"/>
        <v>479</v>
      </c>
      <c r="K126" s="6">
        <f t="shared" si="25"/>
        <v>798</v>
      </c>
      <c r="L126" s="6">
        <f t="shared" si="25"/>
        <v>5165</v>
      </c>
      <c r="M126" s="6">
        <f t="shared" si="25"/>
        <v>0</v>
      </c>
      <c r="N126" s="6">
        <f t="shared" si="25"/>
        <v>0</v>
      </c>
      <c r="O126" s="6">
        <f>SUM(O124:O125)</f>
        <v>62979</v>
      </c>
    </row>
    <row r="127" spans="1:15" x14ac:dyDescent="0.2">
      <c r="A127" s="5"/>
      <c r="B127" s="5" t="s">
        <v>20</v>
      </c>
      <c r="C127" s="6">
        <v>152</v>
      </c>
      <c r="D127" s="6">
        <v>121</v>
      </c>
      <c r="E127" s="6">
        <v>175</v>
      </c>
      <c r="F127" s="6">
        <v>246</v>
      </c>
      <c r="G127" s="6">
        <v>134</v>
      </c>
      <c r="H127" s="6">
        <v>112</v>
      </c>
      <c r="I127" s="6">
        <v>154</v>
      </c>
      <c r="J127" s="6">
        <v>101</v>
      </c>
      <c r="K127" s="6">
        <v>105</v>
      </c>
      <c r="L127" s="6">
        <v>140</v>
      </c>
      <c r="M127" s="6"/>
      <c r="N127" s="6"/>
      <c r="O127" s="6">
        <f>SUM(C127:N127)</f>
        <v>1440</v>
      </c>
    </row>
    <row r="128" spans="1:15" x14ac:dyDescent="0.2">
      <c r="A128" s="13"/>
      <c r="B128" s="2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">
      <c r="A129" s="3"/>
      <c r="B129" s="4" t="s">
        <v>3</v>
      </c>
      <c r="C129" s="4" t="s">
        <v>4</v>
      </c>
      <c r="D129" s="4" t="s">
        <v>5</v>
      </c>
      <c r="E129" s="4" t="s">
        <v>6</v>
      </c>
      <c r="F129" s="4" t="s">
        <v>7</v>
      </c>
      <c r="G129" s="4" t="s">
        <v>8</v>
      </c>
      <c r="H129" s="4" t="s">
        <v>9</v>
      </c>
      <c r="I129" s="4" t="s">
        <v>10</v>
      </c>
      <c r="J129" s="4" t="s">
        <v>11</v>
      </c>
      <c r="K129" s="4" t="s">
        <v>12</v>
      </c>
      <c r="L129" s="4" t="s">
        <v>13</v>
      </c>
      <c r="M129" s="4" t="s">
        <v>14</v>
      </c>
      <c r="N129" s="4" t="s">
        <v>15</v>
      </c>
      <c r="O129" s="4" t="s">
        <v>16</v>
      </c>
    </row>
    <row r="130" spans="1:15" x14ac:dyDescent="0.2">
      <c r="A130" s="5"/>
      <c r="B130" s="5" t="s">
        <v>17</v>
      </c>
      <c r="C130" s="6">
        <v>493</v>
      </c>
      <c r="D130" s="6">
        <v>650</v>
      </c>
      <c r="E130" s="6">
        <v>704</v>
      </c>
      <c r="F130" s="6">
        <v>834</v>
      </c>
      <c r="G130" s="6">
        <v>716</v>
      </c>
      <c r="H130" s="6">
        <v>634</v>
      </c>
      <c r="I130" s="6">
        <v>783</v>
      </c>
      <c r="J130" s="6">
        <v>624</v>
      </c>
      <c r="K130" s="6">
        <v>522</v>
      </c>
      <c r="L130" s="6">
        <v>665</v>
      </c>
      <c r="M130" s="6"/>
      <c r="N130" s="6"/>
      <c r="O130" s="6">
        <f>SUM(C130:N130)</f>
        <v>6625</v>
      </c>
    </row>
    <row r="131" spans="1:15" x14ac:dyDescent="0.2">
      <c r="A131" s="44" t="s">
        <v>38</v>
      </c>
      <c r="B131" s="5" t="s">
        <v>19</v>
      </c>
      <c r="C131" s="6">
        <v>1007</v>
      </c>
      <c r="D131" s="6">
        <v>538</v>
      </c>
      <c r="E131" s="6">
        <v>711</v>
      </c>
      <c r="F131" s="6">
        <v>847</v>
      </c>
      <c r="G131" s="6">
        <v>607</v>
      </c>
      <c r="H131" s="6">
        <v>673</v>
      </c>
      <c r="I131" s="6">
        <v>732</v>
      </c>
      <c r="J131" s="6">
        <v>749</v>
      </c>
      <c r="K131" s="6">
        <v>644</v>
      </c>
      <c r="L131" s="6">
        <v>653</v>
      </c>
      <c r="M131" s="6"/>
      <c r="N131" s="6"/>
      <c r="O131" s="6">
        <f>SUM(C131:N131)</f>
        <v>7161</v>
      </c>
    </row>
    <row r="132" spans="1:15" x14ac:dyDescent="0.2">
      <c r="A132" s="43" t="s">
        <v>29</v>
      </c>
      <c r="B132" s="5" t="s">
        <v>16</v>
      </c>
      <c r="C132" s="6">
        <f t="shared" ref="C132:M132" si="26">SUM(C130:C131)</f>
        <v>1500</v>
      </c>
      <c r="D132" s="6">
        <f t="shared" si="26"/>
        <v>1188</v>
      </c>
      <c r="E132" s="6">
        <f t="shared" si="26"/>
        <v>1415</v>
      </c>
      <c r="F132" s="6">
        <f t="shared" si="26"/>
        <v>1681</v>
      </c>
      <c r="G132" s="6">
        <f t="shared" si="26"/>
        <v>1323</v>
      </c>
      <c r="H132" s="6">
        <f t="shared" si="26"/>
        <v>1307</v>
      </c>
      <c r="I132" s="6">
        <f t="shared" si="26"/>
        <v>1515</v>
      </c>
      <c r="J132" s="6">
        <f t="shared" si="26"/>
        <v>1373</v>
      </c>
      <c r="K132" s="6">
        <f t="shared" si="26"/>
        <v>1166</v>
      </c>
      <c r="L132" s="6">
        <f t="shared" si="26"/>
        <v>1318</v>
      </c>
      <c r="M132" s="6">
        <f t="shared" si="26"/>
        <v>0</v>
      </c>
      <c r="N132" s="6">
        <f>SUM(N130:N131)</f>
        <v>0</v>
      </c>
      <c r="O132" s="6">
        <f>SUM(O130:O131)</f>
        <v>13786</v>
      </c>
    </row>
    <row r="133" spans="1:15" x14ac:dyDescent="0.2">
      <c r="A133" s="5"/>
      <c r="B133" s="5" t="s">
        <v>20</v>
      </c>
      <c r="C133" s="6">
        <v>68</v>
      </c>
      <c r="D133" s="6">
        <v>71</v>
      </c>
      <c r="E133" s="6">
        <v>67</v>
      </c>
      <c r="F133" s="6">
        <v>63</v>
      </c>
      <c r="G133" s="6">
        <v>60</v>
      </c>
      <c r="H133" s="6">
        <v>57</v>
      </c>
      <c r="I133" s="6">
        <v>70</v>
      </c>
      <c r="J133" s="6">
        <v>63</v>
      </c>
      <c r="K133" s="6">
        <v>58</v>
      </c>
      <c r="L133" s="6">
        <v>73</v>
      </c>
      <c r="M133" s="6"/>
      <c r="N133" s="6"/>
      <c r="O133" s="6">
        <f>SUM(C133:N133)</f>
        <v>650</v>
      </c>
    </row>
    <row r="134" spans="1:15" x14ac:dyDescent="0.2">
      <c r="A134" s="13"/>
      <c r="B134" s="2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">
      <c r="A135" s="3"/>
      <c r="B135" s="4" t="s">
        <v>3</v>
      </c>
      <c r="C135" s="4" t="s">
        <v>4</v>
      </c>
      <c r="D135" s="4" t="s">
        <v>5</v>
      </c>
      <c r="E135" s="4" t="s">
        <v>6</v>
      </c>
      <c r="F135" s="4" t="s">
        <v>7</v>
      </c>
      <c r="G135" s="4" t="s">
        <v>8</v>
      </c>
      <c r="H135" s="4" t="s">
        <v>9</v>
      </c>
      <c r="I135" s="4" t="s">
        <v>10</v>
      </c>
      <c r="J135" s="4" t="s">
        <v>11</v>
      </c>
      <c r="K135" s="4" t="s">
        <v>12</v>
      </c>
      <c r="L135" s="4" t="s">
        <v>13</v>
      </c>
      <c r="M135" s="4" t="s">
        <v>14</v>
      </c>
      <c r="N135" s="4" t="s">
        <v>15</v>
      </c>
      <c r="O135" s="4" t="s">
        <v>16</v>
      </c>
    </row>
    <row r="136" spans="1:15" x14ac:dyDescent="0.2">
      <c r="A136" s="5"/>
      <c r="B136" s="5" t="s">
        <v>17</v>
      </c>
      <c r="C136" s="6">
        <v>933</v>
      </c>
      <c r="D136" s="6">
        <v>759</v>
      </c>
      <c r="E136" s="6">
        <v>1118</v>
      </c>
      <c r="F136" s="6">
        <v>1208</v>
      </c>
      <c r="G136" s="6">
        <v>3393</v>
      </c>
      <c r="H136" s="6">
        <v>537</v>
      </c>
      <c r="I136" s="6">
        <v>312</v>
      </c>
      <c r="J136" s="6">
        <v>387</v>
      </c>
      <c r="K136" s="6">
        <v>1462</v>
      </c>
      <c r="L136" s="6">
        <v>1647</v>
      </c>
      <c r="M136" s="6"/>
      <c r="N136" s="6"/>
      <c r="O136" s="6">
        <f>SUM(C136:N136)</f>
        <v>11756</v>
      </c>
    </row>
    <row r="137" spans="1:15" x14ac:dyDescent="0.2">
      <c r="A137" s="44" t="s">
        <v>39</v>
      </c>
      <c r="B137" s="5" t="s">
        <v>19</v>
      </c>
      <c r="C137" s="6">
        <v>1027</v>
      </c>
      <c r="D137" s="6">
        <v>697</v>
      </c>
      <c r="E137" s="6">
        <v>940</v>
      </c>
      <c r="F137" s="6">
        <v>1038</v>
      </c>
      <c r="G137" s="6">
        <v>1123</v>
      </c>
      <c r="H137" s="6">
        <v>493</v>
      </c>
      <c r="I137" s="6">
        <v>322</v>
      </c>
      <c r="J137" s="6">
        <v>508</v>
      </c>
      <c r="K137" s="6">
        <v>1339</v>
      </c>
      <c r="L137" s="6">
        <v>1166</v>
      </c>
      <c r="M137" s="6"/>
      <c r="N137" s="6"/>
      <c r="O137" s="6">
        <f>SUM(C137:N137)</f>
        <v>8653</v>
      </c>
    </row>
    <row r="138" spans="1:15" x14ac:dyDescent="0.2">
      <c r="A138" s="44" t="s">
        <v>40</v>
      </c>
      <c r="B138" s="5" t="s">
        <v>16</v>
      </c>
      <c r="C138" s="6">
        <f t="shared" ref="C138:N138" si="27">SUM(C136:C137)</f>
        <v>1960</v>
      </c>
      <c r="D138" s="6">
        <f t="shared" si="27"/>
        <v>1456</v>
      </c>
      <c r="E138" s="6">
        <f t="shared" si="27"/>
        <v>2058</v>
      </c>
      <c r="F138" s="6">
        <f t="shared" si="27"/>
        <v>2246</v>
      </c>
      <c r="G138" s="6">
        <f t="shared" si="27"/>
        <v>4516</v>
      </c>
      <c r="H138" s="6">
        <f t="shared" si="27"/>
        <v>1030</v>
      </c>
      <c r="I138" s="6">
        <f t="shared" si="27"/>
        <v>634</v>
      </c>
      <c r="J138" s="6">
        <f t="shared" si="27"/>
        <v>895</v>
      </c>
      <c r="K138" s="6">
        <f t="shared" si="27"/>
        <v>2801</v>
      </c>
      <c r="L138" s="6">
        <f t="shared" si="27"/>
        <v>2813</v>
      </c>
      <c r="M138" s="6">
        <f t="shared" si="27"/>
        <v>0</v>
      </c>
      <c r="N138" s="6">
        <f t="shared" si="27"/>
        <v>0</v>
      </c>
      <c r="O138" s="6">
        <f>SUM(O136:O137)</f>
        <v>20409</v>
      </c>
    </row>
    <row r="139" spans="1:15" x14ac:dyDescent="0.2">
      <c r="A139" s="44" t="s">
        <v>30</v>
      </c>
      <c r="B139" s="5" t="s">
        <v>20</v>
      </c>
      <c r="C139" s="6">
        <v>384</v>
      </c>
      <c r="D139" s="6">
        <v>293</v>
      </c>
      <c r="E139" s="6">
        <v>373</v>
      </c>
      <c r="F139" s="6">
        <v>333</v>
      </c>
      <c r="G139" s="6">
        <v>417</v>
      </c>
      <c r="H139" s="6">
        <v>313</v>
      </c>
      <c r="I139" s="6">
        <v>308</v>
      </c>
      <c r="J139" s="6">
        <v>307</v>
      </c>
      <c r="K139" s="6">
        <v>387</v>
      </c>
      <c r="L139" s="6">
        <v>385</v>
      </c>
      <c r="M139" s="6"/>
      <c r="N139" s="6"/>
      <c r="O139" s="6">
        <f>SUM(C139:N139)</f>
        <v>3500</v>
      </c>
    </row>
    <row r="140" spans="1:15" x14ac:dyDescent="0.2">
      <c r="A140" s="13"/>
      <c r="B140" s="2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">
      <c r="A141" s="3"/>
      <c r="B141" s="4" t="s">
        <v>3</v>
      </c>
      <c r="C141" s="4" t="s">
        <v>4</v>
      </c>
      <c r="D141" s="4" t="s">
        <v>5</v>
      </c>
      <c r="E141" s="4" t="s">
        <v>6</v>
      </c>
      <c r="F141" s="4" t="s">
        <v>7</v>
      </c>
      <c r="G141" s="4" t="s">
        <v>8</v>
      </c>
      <c r="H141" s="4" t="s">
        <v>9</v>
      </c>
      <c r="I141" s="4" t="s">
        <v>10</v>
      </c>
      <c r="J141" s="4" t="s">
        <v>11</v>
      </c>
      <c r="K141" s="4" t="s">
        <v>12</v>
      </c>
      <c r="L141" s="4" t="s">
        <v>13</v>
      </c>
      <c r="M141" s="4" t="s">
        <v>14</v>
      </c>
      <c r="N141" s="4" t="s">
        <v>15</v>
      </c>
      <c r="O141" s="4" t="s">
        <v>16</v>
      </c>
    </row>
    <row r="142" spans="1:15" x14ac:dyDescent="0.2">
      <c r="A142" s="5"/>
      <c r="B142" s="5" t="s">
        <v>17</v>
      </c>
      <c r="C142" s="6">
        <v>2</v>
      </c>
      <c r="D142" s="6">
        <v>26</v>
      </c>
      <c r="E142" s="6">
        <v>29</v>
      </c>
      <c r="F142" s="6">
        <v>15</v>
      </c>
      <c r="G142" s="6">
        <v>23</v>
      </c>
      <c r="H142" s="6">
        <v>27</v>
      </c>
      <c r="I142" s="6">
        <v>14</v>
      </c>
      <c r="J142" s="6">
        <v>16</v>
      </c>
      <c r="K142" s="6">
        <v>4</v>
      </c>
      <c r="L142" s="6">
        <v>864</v>
      </c>
      <c r="M142" s="6"/>
      <c r="N142" s="6"/>
      <c r="O142" s="6">
        <f>SUM(C142:N142)</f>
        <v>1020</v>
      </c>
    </row>
    <row r="143" spans="1:15" x14ac:dyDescent="0.2">
      <c r="A143" s="44" t="s">
        <v>41</v>
      </c>
      <c r="B143" s="5" t="s">
        <v>19</v>
      </c>
      <c r="C143" s="6">
        <v>65</v>
      </c>
      <c r="D143" s="6">
        <v>16</v>
      </c>
      <c r="E143" s="6">
        <v>29</v>
      </c>
      <c r="F143" s="6">
        <v>29</v>
      </c>
      <c r="G143" s="6">
        <v>8</v>
      </c>
      <c r="H143" s="6">
        <v>44</v>
      </c>
      <c r="I143" s="6">
        <v>8</v>
      </c>
      <c r="J143" s="6">
        <v>7</v>
      </c>
      <c r="K143" s="6">
        <v>6</v>
      </c>
      <c r="L143" s="6">
        <v>796</v>
      </c>
      <c r="M143" s="6"/>
      <c r="N143" s="6"/>
      <c r="O143" s="6">
        <f>SUM(C143:N143)</f>
        <v>1008</v>
      </c>
    </row>
    <row r="144" spans="1:15" x14ac:dyDescent="0.2">
      <c r="A144" s="44" t="s">
        <v>31</v>
      </c>
      <c r="B144" s="5" t="s">
        <v>16</v>
      </c>
      <c r="C144" s="6">
        <f t="shared" ref="C144:L144" si="28">SUM(C142:C143)</f>
        <v>67</v>
      </c>
      <c r="D144" s="6">
        <f t="shared" si="28"/>
        <v>42</v>
      </c>
      <c r="E144" s="6">
        <f t="shared" si="28"/>
        <v>58</v>
      </c>
      <c r="F144" s="6">
        <f t="shared" si="28"/>
        <v>44</v>
      </c>
      <c r="G144" s="6">
        <f>SUM(G142:G143)</f>
        <v>31</v>
      </c>
      <c r="H144" s="6">
        <f t="shared" si="28"/>
        <v>71</v>
      </c>
      <c r="I144" s="6">
        <f t="shared" si="28"/>
        <v>22</v>
      </c>
      <c r="J144" s="6">
        <f t="shared" si="28"/>
        <v>23</v>
      </c>
      <c r="K144" s="6">
        <f t="shared" si="28"/>
        <v>10</v>
      </c>
      <c r="L144" s="6">
        <f t="shared" si="28"/>
        <v>1660</v>
      </c>
      <c r="M144" s="6">
        <f>SUM(M142:M143)</f>
        <v>0</v>
      </c>
      <c r="N144" s="6">
        <f t="shared" ref="N144" si="29">SUM(N142:N143)</f>
        <v>0</v>
      </c>
      <c r="O144" s="6">
        <f>SUM(O142:O143)</f>
        <v>2028</v>
      </c>
    </row>
    <row r="145" spans="1:15" x14ac:dyDescent="0.2">
      <c r="A145" s="5"/>
      <c r="B145" s="5" t="s">
        <v>20</v>
      </c>
      <c r="C145" s="6">
        <v>14</v>
      </c>
      <c r="D145" s="6">
        <v>15</v>
      </c>
      <c r="E145" s="6">
        <v>22</v>
      </c>
      <c r="F145" s="6">
        <v>12</v>
      </c>
      <c r="G145" s="6">
        <v>9</v>
      </c>
      <c r="H145" s="6">
        <v>16</v>
      </c>
      <c r="I145" s="6">
        <v>5</v>
      </c>
      <c r="J145" s="6">
        <v>6</v>
      </c>
      <c r="K145" s="6">
        <v>4</v>
      </c>
      <c r="L145" s="6">
        <v>5</v>
      </c>
      <c r="M145" s="6"/>
      <c r="N145" s="6"/>
      <c r="O145" s="6">
        <f>SUM(C145:N145)</f>
        <v>108</v>
      </c>
    </row>
    <row r="146" spans="1:15" x14ac:dyDescent="0.2">
      <c r="A146" s="2"/>
      <c r="B146" s="2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">
      <c r="A147" s="1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1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5" x14ac:dyDescent="0.2">
      <c r="A149" s="1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9"/>
      <c r="M149" s="2"/>
      <c r="N149" s="2"/>
      <c r="O149" s="18" t="s">
        <v>44</v>
      </c>
    </row>
    <row r="156" spans="1:15" x14ac:dyDescent="0.2">
      <c r="B156" s="9" t="s">
        <v>22</v>
      </c>
      <c r="C156" s="9" t="s">
        <v>45</v>
      </c>
      <c r="D156" s="9" t="s">
        <v>46</v>
      </c>
      <c r="E156" s="9" t="s">
        <v>47</v>
      </c>
      <c r="F156" s="9" t="s">
        <v>48</v>
      </c>
      <c r="G156" s="9" t="s">
        <v>49</v>
      </c>
      <c r="H156" s="9" t="s">
        <v>50</v>
      </c>
      <c r="I156" s="9" t="s">
        <v>51</v>
      </c>
      <c r="J156" s="9" t="s">
        <v>52</v>
      </c>
      <c r="K156" s="9" t="s">
        <v>53</v>
      </c>
      <c r="L156" s="9" t="s">
        <v>54</v>
      </c>
      <c r="M156" s="9" t="s">
        <v>55</v>
      </c>
      <c r="N156" s="9" t="s">
        <v>56</v>
      </c>
    </row>
    <row r="157" spans="1:15" x14ac:dyDescent="0.2">
      <c r="B157" s="9" t="s">
        <v>25</v>
      </c>
      <c r="C157" s="11">
        <f t="shared" ref="C157:N157" si="30">+C58+C108</f>
        <v>251094</v>
      </c>
      <c r="D157" s="11">
        <f t="shared" si="30"/>
        <v>180564</v>
      </c>
      <c r="E157" s="11">
        <f t="shared" si="30"/>
        <v>250094</v>
      </c>
      <c r="F157" s="11">
        <f t="shared" si="30"/>
        <v>293707</v>
      </c>
      <c r="G157" s="11">
        <f t="shared" si="30"/>
        <v>326349</v>
      </c>
      <c r="H157" s="11">
        <f t="shared" si="30"/>
        <v>352084</v>
      </c>
      <c r="I157" s="11">
        <f t="shared" si="30"/>
        <v>412938</v>
      </c>
      <c r="J157" s="11">
        <f t="shared" si="30"/>
        <v>398023</v>
      </c>
      <c r="K157" s="11">
        <f t="shared" si="30"/>
        <v>341021</v>
      </c>
      <c r="L157" s="11">
        <f t="shared" si="30"/>
        <v>326213</v>
      </c>
      <c r="M157" s="11">
        <f t="shared" si="30"/>
        <v>0</v>
      </c>
      <c r="N157" s="11">
        <f t="shared" si="30"/>
        <v>0</v>
      </c>
      <c r="O157" s="8"/>
    </row>
    <row r="158" spans="1:15" x14ac:dyDescent="0.2">
      <c r="B158" s="9" t="s">
        <v>26</v>
      </c>
      <c r="C158" s="11">
        <f t="shared" ref="C158:N158" si="31">+C64+C114</f>
        <v>25318</v>
      </c>
      <c r="D158" s="11">
        <f t="shared" si="31"/>
        <v>15339</v>
      </c>
      <c r="E158" s="11">
        <f t="shared" si="31"/>
        <v>22200</v>
      </c>
      <c r="F158" s="11">
        <f t="shared" si="31"/>
        <v>24685</v>
      </c>
      <c r="G158" s="11">
        <f t="shared" si="31"/>
        <v>28638</v>
      </c>
      <c r="H158" s="11">
        <f t="shared" si="31"/>
        <v>29576</v>
      </c>
      <c r="I158" s="11">
        <f t="shared" si="31"/>
        <v>40582</v>
      </c>
      <c r="J158" s="11">
        <f t="shared" si="31"/>
        <v>35106</v>
      </c>
      <c r="K158" s="11">
        <f t="shared" si="31"/>
        <v>25853</v>
      </c>
      <c r="L158" s="11">
        <f t="shared" si="31"/>
        <v>31742</v>
      </c>
      <c r="M158" s="11">
        <f t="shared" si="31"/>
        <v>0</v>
      </c>
      <c r="N158" s="11">
        <f t="shared" si="31"/>
        <v>0</v>
      </c>
      <c r="O158" s="8"/>
    </row>
    <row r="159" spans="1:15" x14ac:dyDescent="0.2">
      <c r="B159" s="9" t="s">
        <v>27</v>
      </c>
      <c r="C159" s="11">
        <f t="shared" ref="C159:N159" si="32">+C70+C120</f>
        <v>187508</v>
      </c>
      <c r="D159" s="11">
        <f t="shared" si="32"/>
        <v>137049</v>
      </c>
      <c r="E159" s="11">
        <f t="shared" si="32"/>
        <v>207698</v>
      </c>
      <c r="F159" s="11">
        <f t="shared" si="32"/>
        <v>248699</v>
      </c>
      <c r="G159" s="11">
        <f t="shared" si="32"/>
        <v>287552</v>
      </c>
      <c r="H159" s="11">
        <f t="shared" si="32"/>
        <v>363996</v>
      </c>
      <c r="I159" s="11">
        <f t="shared" si="32"/>
        <v>462704</v>
      </c>
      <c r="J159" s="11">
        <f t="shared" si="32"/>
        <v>454034</v>
      </c>
      <c r="K159" s="11">
        <f t="shared" si="32"/>
        <v>331477</v>
      </c>
      <c r="L159" s="11">
        <f t="shared" si="32"/>
        <v>394701</v>
      </c>
      <c r="M159" s="11">
        <f t="shared" si="32"/>
        <v>0</v>
      </c>
      <c r="N159" s="11">
        <f t="shared" si="32"/>
        <v>0</v>
      </c>
      <c r="O159" s="8"/>
    </row>
    <row r="160" spans="1:15" x14ac:dyDescent="0.2">
      <c r="B160" s="9" t="s">
        <v>28</v>
      </c>
      <c r="C160" s="11">
        <f t="shared" ref="C160:N160" si="33">+C76+C126</f>
        <v>11044</v>
      </c>
      <c r="D160" s="11">
        <f t="shared" si="33"/>
        <v>10013</v>
      </c>
      <c r="E160" s="11">
        <f t="shared" si="33"/>
        <v>13014</v>
      </c>
      <c r="F160" s="11">
        <f t="shared" si="33"/>
        <v>14121</v>
      </c>
      <c r="G160" s="11">
        <f t="shared" si="33"/>
        <v>10271</v>
      </c>
      <c r="H160" s="11">
        <f t="shared" si="33"/>
        <v>7959</v>
      </c>
      <c r="I160" s="11">
        <f t="shared" si="33"/>
        <v>10057</v>
      </c>
      <c r="J160" s="11">
        <f t="shared" si="33"/>
        <v>15592</v>
      </c>
      <c r="K160" s="11">
        <f t="shared" si="33"/>
        <v>30874</v>
      </c>
      <c r="L160" s="11">
        <f t="shared" si="33"/>
        <v>57788</v>
      </c>
      <c r="M160" s="11">
        <f t="shared" si="33"/>
        <v>0</v>
      </c>
      <c r="N160" s="11">
        <f t="shared" si="33"/>
        <v>0</v>
      </c>
      <c r="O160" s="8"/>
    </row>
    <row r="161" spans="2:15" x14ac:dyDescent="0.2">
      <c r="B161" s="9" t="s">
        <v>29</v>
      </c>
      <c r="C161" s="11">
        <f t="shared" ref="C161:N161" si="34">+C82+C132</f>
        <v>145639</v>
      </c>
      <c r="D161" s="11">
        <f t="shared" si="34"/>
        <v>102993</v>
      </c>
      <c r="E161" s="11">
        <f t="shared" si="34"/>
        <v>133642</v>
      </c>
      <c r="F161" s="11">
        <f t="shared" si="34"/>
        <v>151533</v>
      </c>
      <c r="G161" s="11">
        <f t="shared" si="34"/>
        <v>156383</v>
      </c>
      <c r="H161" s="11">
        <f t="shared" si="34"/>
        <v>190342</v>
      </c>
      <c r="I161" s="11">
        <f t="shared" si="34"/>
        <v>223735</v>
      </c>
      <c r="J161" s="11">
        <f t="shared" si="34"/>
        <v>211556</v>
      </c>
      <c r="K161" s="11">
        <f t="shared" si="34"/>
        <v>159853</v>
      </c>
      <c r="L161" s="11">
        <f t="shared" si="34"/>
        <v>133781</v>
      </c>
      <c r="M161" s="11">
        <f t="shared" si="34"/>
        <v>0</v>
      </c>
      <c r="N161" s="11">
        <f t="shared" si="34"/>
        <v>0</v>
      </c>
      <c r="O161" s="8"/>
    </row>
    <row r="162" spans="2:15" x14ac:dyDescent="0.2">
      <c r="B162" s="9" t="s">
        <v>30</v>
      </c>
      <c r="C162" s="11">
        <f t="shared" ref="C162:N162" si="35">+C88+C138</f>
        <v>5174</v>
      </c>
      <c r="D162" s="11">
        <f t="shared" si="35"/>
        <v>3570</v>
      </c>
      <c r="E162" s="11">
        <f t="shared" si="35"/>
        <v>4878</v>
      </c>
      <c r="F162" s="11">
        <f t="shared" si="35"/>
        <v>5073</v>
      </c>
      <c r="G162" s="11">
        <f t="shared" si="35"/>
        <v>7470</v>
      </c>
      <c r="H162" s="11">
        <f t="shared" si="35"/>
        <v>5401</v>
      </c>
      <c r="I162" s="11">
        <f t="shared" si="35"/>
        <v>4473</v>
      </c>
      <c r="J162" s="11">
        <f t="shared" si="35"/>
        <v>7301</v>
      </c>
      <c r="K162" s="11">
        <f t="shared" si="35"/>
        <v>5903</v>
      </c>
      <c r="L162" s="11">
        <f t="shared" si="35"/>
        <v>5968</v>
      </c>
      <c r="M162" s="11">
        <f t="shared" si="35"/>
        <v>0</v>
      </c>
      <c r="N162" s="11">
        <f t="shared" si="35"/>
        <v>0</v>
      </c>
      <c r="O162" s="8"/>
    </row>
    <row r="163" spans="2:15" x14ac:dyDescent="0.2">
      <c r="B163" s="9" t="s">
        <v>31</v>
      </c>
      <c r="C163" s="11">
        <f t="shared" ref="C163:N163" si="36">+C94+C144</f>
        <v>266</v>
      </c>
      <c r="D163" s="11">
        <f t="shared" si="36"/>
        <v>42</v>
      </c>
      <c r="E163" s="11">
        <f t="shared" si="36"/>
        <v>58</v>
      </c>
      <c r="F163" s="11">
        <f t="shared" si="36"/>
        <v>44</v>
      </c>
      <c r="G163" s="11">
        <f t="shared" si="36"/>
        <v>601</v>
      </c>
      <c r="H163" s="11">
        <f t="shared" si="36"/>
        <v>653</v>
      </c>
      <c r="I163" s="11">
        <f t="shared" si="36"/>
        <v>2391</v>
      </c>
      <c r="J163" s="11">
        <f t="shared" si="36"/>
        <v>2645</v>
      </c>
      <c r="K163" s="11">
        <f t="shared" si="36"/>
        <v>1318</v>
      </c>
      <c r="L163" s="11">
        <f t="shared" si="36"/>
        <v>3242</v>
      </c>
      <c r="M163" s="11">
        <f t="shared" si="36"/>
        <v>0</v>
      </c>
      <c r="N163" s="11">
        <f t="shared" si="36"/>
        <v>0</v>
      </c>
      <c r="O163" s="8"/>
    </row>
    <row r="180" spans="3:15" x14ac:dyDescent="0.2">
      <c r="O180" s="33"/>
    </row>
    <row r="181" spans="3:15" x14ac:dyDescent="0.2">
      <c r="C181" s="9" t="s">
        <v>22</v>
      </c>
      <c r="D181" s="9" t="s">
        <v>69</v>
      </c>
      <c r="E181" s="9" t="s">
        <v>79</v>
      </c>
    </row>
    <row r="182" spans="3:15" x14ac:dyDescent="0.2">
      <c r="C182" s="9" t="s">
        <v>25</v>
      </c>
      <c r="D182" s="31">
        <v>1461816</v>
      </c>
      <c r="E182" s="31">
        <f>+O108+O58</f>
        <v>3132087</v>
      </c>
      <c r="H182" s="8"/>
    </row>
    <row r="183" spans="3:15" x14ac:dyDescent="0.2">
      <c r="C183" s="9" t="s">
        <v>26</v>
      </c>
      <c r="D183" s="31">
        <v>304424</v>
      </c>
      <c r="E183" s="31">
        <f>+O114+O64</f>
        <v>279039</v>
      </c>
      <c r="H183" s="8"/>
      <c r="I183" s="27"/>
    </row>
    <row r="184" spans="3:15" x14ac:dyDescent="0.2">
      <c r="C184" s="9" t="s">
        <v>27</v>
      </c>
      <c r="D184" s="31">
        <v>1757707</v>
      </c>
      <c r="E184" s="31">
        <f>+O120+O70</f>
        <v>3075418</v>
      </c>
      <c r="H184" s="8"/>
      <c r="I184" s="27"/>
    </row>
    <row r="185" spans="3:15" x14ac:dyDescent="0.2">
      <c r="C185" s="9" t="s">
        <v>28</v>
      </c>
      <c r="D185" s="31">
        <v>131560</v>
      </c>
      <c r="E185" s="31">
        <f>+O126+O76</f>
        <v>180733</v>
      </c>
      <c r="H185" s="8"/>
      <c r="I185" s="27"/>
    </row>
    <row r="186" spans="3:15" x14ac:dyDescent="0.2">
      <c r="C186" s="9" t="s">
        <v>29</v>
      </c>
      <c r="D186" s="31">
        <v>733182</v>
      </c>
      <c r="E186" s="31">
        <f>+O132+O82</f>
        <v>1609457</v>
      </c>
      <c r="H186" s="8"/>
      <c r="I186" s="27"/>
    </row>
    <row r="187" spans="3:15" x14ac:dyDescent="0.2">
      <c r="C187" s="9" t="s">
        <v>30</v>
      </c>
      <c r="D187" s="31">
        <v>31157</v>
      </c>
      <c r="E187" s="31">
        <f>+O138+O88</f>
        <v>55211</v>
      </c>
      <c r="H187" s="8"/>
      <c r="I187" s="27"/>
    </row>
    <row r="188" spans="3:15" x14ac:dyDescent="0.2">
      <c r="C188" s="9" t="s">
        <v>31</v>
      </c>
      <c r="D188" s="31">
        <v>48287</v>
      </c>
      <c r="E188" s="31">
        <f>+O144+O94</f>
        <v>11260</v>
      </c>
      <c r="H188" s="8"/>
      <c r="I188" s="27"/>
    </row>
    <row r="189" spans="3:15" x14ac:dyDescent="0.2">
      <c r="D189" s="8">
        <f>SUM(D182:D188)</f>
        <v>4468133</v>
      </c>
      <c r="E189" s="8">
        <f>SUM(E182:E188)</f>
        <v>8343205</v>
      </c>
      <c r="F189" s="28">
        <f>+E189/D189-1</f>
        <v>0.86726872275288125</v>
      </c>
      <c r="I189" s="27"/>
    </row>
    <row r="202" spans="1:15" x14ac:dyDescent="0.2">
      <c r="O202" s="18" t="s">
        <v>57</v>
      </c>
    </row>
    <row r="204" spans="1:15" x14ac:dyDescent="0.2">
      <c r="A204" s="40" t="s">
        <v>70</v>
      </c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2"/>
    </row>
    <row r="205" spans="1:15" x14ac:dyDescent="0.2">
      <c r="A205" s="3"/>
      <c r="B205" s="4" t="s">
        <v>3</v>
      </c>
      <c r="C205" s="4" t="s">
        <v>4</v>
      </c>
      <c r="D205" s="4" t="s">
        <v>5</v>
      </c>
      <c r="E205" s="4" t="s">
        <v>6</v>
      </c>
      <c r="F205" s="4" t="s">
        <v>7</v>
      </c>
      <c r="G205" s="4" t="s">
        <v>8</v>
      </c>
      <c r="H205" s="4" t="s">
        <v>9</v>
      </c>
      <c r="I205" s="4" t="s">
        <v>10</v>
      </c>
      <c r="J205" s="4" t="s">
        <v>11</v>
      </c>
      <c r="K205" s="4" t="s">
        <v>12</v>
      </c>
      <c r="L205" s="4" t="s">
        <v>13</v>
      </c>
      <c r="M205" s="4" t="s">
        <v>14</v>
      </c>
      <c r="N205" s="4" t="s">
        <v>15</v>
      </c>
      <c r="O205" s="4" t="s">
        <v>16</v>
      </c>
    </row>
    <row r="206" spans="1:15" x14ac:dyDescent="0.2">
      <c r="A206" s="5"/>
      <c r="B206" s="5" t="s">
        <v>58</v>
      </c>
      <c r="C206" s="10">
        <v>1833</v>
      </c>
      <c r="D206" s="10">
        <v>1968</v>
      </c>
      <c r="E206" s="10">
        <v>2345</v>
      </c>
      <c r="F206" s="10">
        <v>2233</v>
      </c>
      <c r="G206" s="10">
        <v>2161</v>
      </c>
      <c r="H206" s="10">
        <v>1949</v>
      </c>
      <c r="I206" s="10">
        <v>1814</v>
      </c>
      <c r="J206" s="10">
        <v>1675</v>
      </c>
      <c r="K206" s="10">
        <v>1771</v>
      </c>
      <c r="L206" s="10">
        <v>1986</v>
      </c>
      <c r="M206" s="10"/>
      <c r="N206" s="10"/>
      <c r="O206" s="6">
        <f>SUM(C206:N206)</f>
        <v>19735</v>
      </c>
    </row>
    <row r="207" spans="1:15" x14ac:dyDescent="0.2">
      <c r="A207" s="7" t="s">
        <v>59</v>
      </c>
      <c r="B207" s="5" t="s">
        <v>60</v>
      </c>
      <c r="C207" s="10">
        <v>1880</v>
      </c>
      <c r="D207" s="10">
        <v>1972</v>
      </c>
      <c r="E207" s="10">
        <v>2362</v>
      </c>
      <c r="F207" s="10">
        <v>2258</v>
      </c>
      <c r="G207" s="10">
        <v>2168</v>
      </c>
      <c r="H207" s="10">
        <v>1971</v>
      </c>
      <c r="I207" s="10">
        <v>1849</v>
      </c>
      <c r="J207" s="10">
        <v>1728</v>
      </c>
      <c r="K207" s="10">
        <v>1774</v>
      </c>
      <c r="L207" s="10">
        <v>1983</v>
      </c>
      <c r="M207" s="10"/>
      <c r="N207" s="10"/>
      <c r="O207" s="6">
        <f>SUM(C207:N207)</f>
        <v>19945</v>
      </c>
    </row>
    <row r="208" spans="1:15" x14ac:dyDescent="0.2">
      <c r="A208" s="5"/>
      <c r="B208" s="5" t="s">
        <v>16</v>
      </c>
      <c r="C208" s="6">
        <f t="shared" ref="C208:E208" si="37">SUM(C206:C207)</f>
        <v>3713</v>
      </c>
      <c r="D208" s="6">
        <f>SUM(D206:D207)</f>
        <v>3940</v>
      </c>
      <c r="E208" s="6">
        <f t="shared" si="37"/>
        <v>4707</v>
      </c>
      <c r="F208" s="6">
        <f>SUM(F206:F207)</f>
        <v>4491</v>
      </c>
      <c r="G208" s="6">
        <f t="shared" ref="G208:N208" si="38">SUM(G206:G207)</f>
        <v>4329</v>
      </c>
      <c r="H208" s="6">
        <f t="shared" si="38"/>
        <v>3920</v>
      </c>
      <c r="I208" s="6">
        <f t="shared" si="38"/>
        <v>3663</v>
      </c>
      <c r="J208" s="6">
        <f t="shared" si="38"/>
        <v>3403</v>
      </c>
      <c r="K208" s="6">
        <f t="shared" si="38"/>
        <v>3545</v>
      </c>
      <c r="L208" s="6">
        <f t="shared" si="38"/>
        <v>3969</v>
      </c>
      <c r="M208" s="6">
        <f t="shared" si="38"/>
        <v>0</v>
      </c>
      <c r="N208" s="6">
        <f t="shared" si="38"/>
        <v>0</v>
      </c>
      <c r="O208" s="6">
        <f>SUM(O206:O207)</f>
        <v>39680</v>
      </c>
    </row>
    <row r="209" spans="1:15" x14ac:dyDescent="0.2">
      <c r="O209" s="18"/>
    </row>
    <row r="210" spans="1:15" x14ac:dyDescent="0.2">
      <c r="A210" s="39" t="s">
        <v>71</v>
      </c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</row>
    <row r="211" spans="1:15" x14ac:dyDescent="0.2">
      <c r="A211" s="3"/>
      <c r="B211" s="4" t="s">
        <v>3</v>
      </c>
      <c r="C211" s="4" t="s">
        <v>4</v>
      </c>
      <c r="D211" s="4" t="s">
        <v>5</v>
      </c>
      <c r="E211" s="4" t="s">
        <v>6</v>
      </c>
      <c r="F211" s="4" t="s">
        <v>7</v>
      </c>
      <c r="G211" s="4" t="s">
        <v>8</v>
      </c>
      <c r="H211" s="4" t="s">
        <v>9</v>
      </c>
      <c r="I211" s="4" t="s">
        <v>10</v>
      </c>
      <c r="J211" s="4" t="s">
        <v>11</v>
      </c>
      <c r="K211" s="4" t="s">
        <v>12</v>
      </c>
      <c r="L211" s="4" t="s">
        <v>13</v>
      </c>
      <c r="M211" s="4" t="s">
        <v>14</v>
      </c>
      <c r="N211" s="4" t="s">
        <v>15</v>
      </c>
      <c r="O211" s="4" t="s">
        <v>16</v>
      </c>
    </row>
    <row r="212" spans="1:15" x14ac:dyDescent="0.2">
      <c r="A212" s="5"/>
      <c r="B212" s="5" t="s">
        <v>58</v>
      </c>
      <c r="C212" s="10">
        <v>156</v>
      </c>
      <c r="D212" s="10">
        <v>143</v>
      </c>
      <c r="E212" s="10">
        <v>173</v>
      </c>
      <c r="F212" s="10">
        <v>177</v>
      </c>
      <c r="G212" s="10">
        <v>202</v>
      </c>
      <c r="H212" s="10">
        <v>136</v>
      </c>
      <c r="I212" s="10">
        <v>156</v>
      </c>
      <c r="J212" s="10">
        <v>167</v>
      </c>
      <c r="K212" s="10">
        <v>135</v>
      </c>
      <c r="L212" s="10">
        <v>141</v>
      </c>
      <c r="M212" s="10"/>
      <c r="N212" s="10"/>
      <c r="O212" s="6">
        <f>SUM(C212:N212)</f>
        <v>1586</v>
      </c>
    </row>
    <row r="213" spans="1:15" x14ac:dyDescent="0.2">
      <c r="A213" s="7" t="s">
        <v>61</v>
      </c>
      <c r="B213" s="5" t="s">
        <v>60</v>
      </c>
      <c r="C213" s="10">
        <v>157</v>
      </c>
      <c r="D213" s="10">
        <v>152</v>
      </c>
      <c r="E213" s="10">
        <v>178</v>
      </c>
      <c r="F213" s="10">
        <v>174</v>
      </c>
      <c r="G213" s="10">
        <v>206</v>
      </c>
      <c r="H213" s="10">
        <v>140</v>
      </c>
      <c r="I213" s="10">
        <v>164</v>
      </c>
      <c r="J213" s="10">
        <v>166</v>
      </c>
      <c r="K213" s="10">
        <v>140</v>
      </c>
      <c r="L213" s="10">
        <v>143</v>
      </c>
      <c r="M213" s="10"/>
      <c r="N213" s="10"/>
      <c r="O213" s="6">
        <f>SUM(C213:N213)</f>
        <v>1620</v>
      </c>
    </row>
    <row r="214" spans="1:15" x14ac:dyDescent="0.2">
      <c r="A214" s="5"/>
      <c r="B214" s="5" t="s">
        <v>16</v>
      </c>
      <c r="C214" s="6">
        <f t="shared" ref="C214:E214" si="39">SUM(C212:C213)</f>
        <v>313</v>
      </c>
      <c r="D214" s="6">
        <f t="shared" si="39"/>
        <v>295</v>
      </c>
      <c r="E214" s="6">
        <f t="shared" si="39"/>
        <v>351</v>
      </c>
      <c r="F214" s="6">
        <f>SUM(F212:F213)</f>
        <v>351</v>
      </c>
      <c r="G214" s="6">
        <f t="shared" ref="G214:N214" si="40">SUM(G212:G213)</f>
        <v>408</v>
      </c>
      <c r="H214" s="6">
        <f t="shared" si="40"/>
        <v>276</v>
      </c>
      <c r="I214" s="6">
        <f t="shared" si="40"/>
        <v>320</v>
      </c>
      <c r="J214" s="6">
        <f t="shared" si="40"/>
        <v>333</v>
      </c>
      <c r="K214" s="6">
        <f t="shared" si="40"/>
        <v>275</v>
      </c>
      <c r="L214" s="6">
        <f t="shared" si="40"/>
        <v>284</v>
      </c>
      <c r="M214" s="6">
        <f t="shared" si="40"/>
        <v>0</v>
      </c>
      <c r="N214" s="6">
        <f t="shared" si="40"/>
        <v>0</v>
      </c>
      <c r="O214" s="6">
        <f>SUM(O212:O213)</f>
        <v>3206</v>
      </c>
    </row>
    <row r="215" spans="1:15" x14ac:dyDescent="0.2">
      <c r="A215" s="13"/>
      <c r="B215" s="13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 x14ac:dyDescent="0.2">
      <c r="A216" s="39" t="s">
        <v>72</v>
      </c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</row>
    <row r="217" spans="1:15" x14ac:dyDescent="0.2">
      <c r="A217" s="3"/>
      <c r="B217" s="4" t="s">
        <v>3</v>
      </c>
      <c r="C217" s="4" t="s">
        <v>4</v>
      </c>
      <c r="D217" s="4" t="s">
        <v>5</v>
      </c>
      <c r="E217" s="4" t="s">
        <v>6</v>
      </c>
      <c r="F217" s="4" t="s">
        <v>7</v>
      </c>
      <c r="G217" s="4" t="s">
        <v>8</v>
      </c>
      <c r="H217" s="4" t="s">
        <v>9</v>
      </c>
      <c r="I217" s="4" t="s">
        <v>10</v>
      </c>
      <c r="J217" s="4" t="s">
        <v>11</v>
      </c>
      <c r="K217" s="4" t="s">
        <v>12</v>
      </c>
      <c r="L217" s="4" t="s">
        <v>13</v>
      </c>
      <c r="M217" s="4" t="s">
        <v>14</v>
      </c>
      <c r="N217" s="4" t="s">
        <v>15</v>
      </c>
      <c r="O217" s="4" t="s">
        <v>16</v>
      </c>
    </row>
    <row r="218" spans="1:15" x14ac:dyDescent="0.2">
      <c r="A218" s="5"/>
      <c r="B218" s="5" t="s">
        <v>58</v>
      </c>
      <c r="C218" s="10">
        <v>72</v>
      </c>
      <c r="D218" s="10">
        <v>56</v>
      </c>
      <c r="E218" s="10">
        <v>94</v>
      </c>
      <c r="F218" s="10">
        <v>105</v>
      </c>
      <c r="G218" s="10">
        <v>124</v>
      </c>
      <c r="H218" s="10">
        <v>107</v>
      </c>
      <c r="I218" s="10">
        <v>122</v>
      </c>
      <c r="J218" s="10">
        <v>101</v>
      </c>
      <c r="K218" s="10">
        <v>144</v>
      </c>
      <c r="L218" s="10">
        <v>116</v>
      </c>
      <c r="M218" s="10"/>
      <c r="N218" s="10"/>
      <c r="O218" s="6">
        <f>SUM(C218:N218)</f>
        <v>1041</v>
      </c>
    </row>
    <row r="219" spans="1:15" x14ac:dyDescent="0.2">
      <c r="A219" s="7" t="s">
        <v>62</v>
      </c>
      <c r="B219" s="5" t="s">
        <v>60</v>
      </c>
      <c r="C219" s="10">
        <v>72</v>
      </c>
      <c r="D219" s="10">
        <v>61</v>
      </c>
      <c r="E219" s="10">
        <v>94</v>
      </c>
      <c r="F219" s="10">
        <v>104</v>
      </c>
      <c r="G219" s="10">
        <v>129</v>
      </c>
      <c r="H219" s="10">
        <v>104</v>
      </c>
      <c r="I219" s="10">
        <v>122</v>
      </c>
      <c r="J219" s="10">
        <v>92</v>
      </c>
      <c r="K219" s="10">
        <v>144</v>
      </c>
      <c r="L219" s="10">
        <v>112</v>
      </c>
      <c r="M219" s="10"/>
      <c r="N219" s="10"/>
      <c r="O219" s="6">
        <f>SUM(C219:N219)</f>
        <v>1034</v>
      </c>
    </row>
    <row r="220" spans="1:15" x14ac:dyDescent="0.2">
      <c r="A220" s="5"/>
      <c r="B220" s="5" t="s">
        <v>16</v>
      </c>
      <c r="C220" s="6">
        <f t="shared" ref="C220:E220" si="41">SUM(C218:C219)</f>
        <v>144</v>
      </c>
      <c r="D220" s="6">
        <f t="shared" si="41"/>
        <v>117</v>
      </c>
      <c r="E220" s="6">
        <f t="shared" si="41"/>
        <v>188</v>
      </c>
      <c r="F220" s="6">
        <f>SUM(F218:F219)</f>
        <v>209</v>
      </c>
      <c r="G220" s="6">
        <f t="shared" ref="G220:N220" si="42">SUM(G218:G219)</f>
        <v>253</v>
      </c>
      <c r="H220" s="6">
        <f t="shared" si="42"/>
        <v>211</v>
      </c>
      <c r="I220" s="6">
        <f t="shared" si="42"/>
        <v>244</v>
      </c>
      <c r="J220" s="6">
        <f t="shared" si="42"/>
        <v>193</v>
      </c>
      <c r="K220" s="6">
        <f t="shared" si="42"/>
        <v>288</v>
      </c>
      <c r="L220" s="6">
        <f t="shared" si="42"/>
        <v>228</v>
      </c>
      <c r="M220" s="6">
        <f t="shared" si="42"/>
        <v>0</v>
      </c>
      <c r="N220" s="6">
        <f t="shared" si="42"/>
        <v>0</v>
      </c>
      <c r="O220" s="6">
        <f>SUM(O218:O219)</f>
        <v>2075</v>
      </c>
    </row>
    <row r="221" spans="1:15" x14ac:dyDescent="0.2">
      <c r="A221" s="13"/>
      <c r="B221" s="13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 x14ac:dyDescent="0.2">
      <c r="A222" s="39" t="s">
        <v>73</v>
      </c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</row>
    <row r="223" spans="1:15" x14ac:dyDescent="0.2">
      <c r="A223" s="3"/>
      <c r="B223" s="4" t="s">
        <v>3</v>
      </c>
      <c r="C223" s="4" t="s">
        <v>4</v>
      </c>
      <c r="D223" s="4" t="s">
        <v>5</v>
      </c>
      <c r="E223" s="4" t="s">
        <v>6</v>
      </c>
      <c r="F223" s="4" t="s">
        <v>7</v>
      </c>
      <c r="G223" s="4" t="s">
        <v>8</v>
      </c>
      <c r="H223" s="4" t="s">
        <v>9</v>
      </c>
      <c r="I223" s="4" t="s">
        <v>10</v>
      </c>
      <c r="J223" s="4" t="s">
        <v>11</v>
      </c>
      <c r="K223" s="4" t="s">
        <v>12</v>
      </c>
      <c r="L223" s="4" t="s">
        <v>13</v>
      </c>
      <c r="M223" s="4" t="s">
        <v>14</v>
      </c>
      <c r="N223" s="4" t="s">
        <v>15</v>
      </c>
      <c r="O223" s="4" t="s">
        <v>16</v>
      </c>
    </row>
    <row r="224" spans="1:15" x14ac:dyDescent="0.2">
      <c r="A224" s="5"/>
      <c r="B224" s="5" t="s">
        <v>58</v>
      </c>
      <c r="C224" s="10">
        <v>42</v>
      </c>
      <c r="D224" s="10">
        <v>34</v>
      </c>
      <c r="E224" s="10">
        <v>40</v>
      </c>
      <c r="F224" s="10">
        <v>40</v>
      </c>
      <c r="G224" s="10">
        <v>48</v>
      </c>
      <c r="H224" s="10">
        <v>41</v>
      </c>
      <c r="I224" s="10">
        <v>41</v>
      </c>
      <c r="J224" s="10">
        <v>61</v>
      </c>
      <c r="K224" s="10">
        <v>68</v>
      </c>
      <c r="L224" s="10">
        <v>63</v>
      </c>
      <c r="M224" s="10"/>
      <c r="N224" s="10"/>
      <c r="O224" s="6">
        <f>SUM(C224:N224)</f>
        <v>478</v>
      </c>
    </row>
    <row r="225" spans="1:15" x14ac:dyDescent="0.2">
      <c r="A225" s="7" t="s">
        <v>66</v>
      </c>
      <c r="B225" s="5" t="s">
        <v>60</v>
      </c>
      <c r="C225" s="10">
        <v>42</v>
      </c>
      <c r="D225" s="10">
        <v>35</v>
      </c>
      <c r="E225" s="10">
        <v>41</v>
      </c>
      <c r="F225" s="10">
        <v>40</v>
      </c>
      <c r="G225" s="10">
        <v>49</v>
      </c>
      <c r="H225" s="10">
        <v>40</v>
      </c>
      <c r="I225" s="10">
        <v>47</v>
      </c>
      <c r="J225" s="10">
        <v>63</v>
      </c>
      <c r="K225" s="10">
        <v>73</v>
      </c>
      <c r="L225" s="10">
        <v>66</v>
      </c>
      <c r="M225" s="10"/>
      <c r="N225" s="10"/>
      <c r="O225" s="6">
        <f>SUM(C225:N225)</f>
        <v>496</v>
      </c>
    </row>
    <row r="226" spans="1:15" x14ac:dyDescent="0.2">
      <c r="A226" s="7" t="s">
        <v>67</v>
      </c>
      <c r="B226" s="5" t="s">
        <v>16</v>
      </c>
      <c r="C226" s="6">
        <f t="shared" ref="C226:E226" si="43">SUM(C224:C225)</f>
        <v>84</v>
      </c>
      <c r="D226" s="6">
        <f t="shared" si="43"/>
        <v>69</v>
      </c>
      <c r="E226" s="6">
        <f t="shared" si="43"/>
        <v>81</v>
      </c>
      <c r="F226" s="6">
        <f>SUM(F224:F225)</f>
        <v>80</v>
      </c>
      <c r="G226" s="6">
        <f t="shared" ref="G226:N226" si="44">SUM(G224:G225)</f>
        <v>97</v>
      </c>
      <c r="H226" s="6">
        <f t="shared" si="44"/>
        <v>81</v>
      </c>
      <c r="I226" s="6">
        <f t="shared" si="44"/>
        <v>88</v>
      </c>
      <c r="J226" s="6">
        <f t="shared" si="44"/>
        <v>124</v>
      </c>
      <c r="K226" s="6">
        <f t="shared" si="44"/>
        <v>141</v>
      </c>
      <c r="L226" s="6">
        <f t="shared" si="44"/>
        <v>129</v>
      </c>
      <c r="M226" s="6">
        <f t="shared" si="44"/>
        <v>0</v>
      </c>
      <c r="N226" s="6">
        <f t="shared" si="44"/>
        <v>0</v>
      </c>
      <c r="O226" s="6">
        <f>SUM(O224:O225)</f>
        <v>974</v>
      </c>
    </row>
    <row r="228" spans="1:15" x14ac:dyDescent="0.2">
      <c r="A228" s="39" t="s">
        <v>74</v>
      </c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</row>
    <row r="229" spans="1:15" x14ac:dyDescent="0.2">
      <c r="A229" s="3"/>
      <c r="B229" s="4" t="s">
        <v>3</v>
      </c>
      <c r="C229" s="4" t="s">
        <v>4</v>
      </c>
      <c r="D229" s="4" t="s">
        <v>5</v>
      </c>
      <c r="E229" s="4" t="s">
        <v>6</v>
      </c>
      <c r="F229" s="4" t="s">
        <v>7</v>
      </c>
      <c r="G229" s="4" t="s">
        <v>8</v>
      </c>
      <c r="H229" s="4" t="s">
        <v>9</v>
      </c>
      <c r="I229" s="4" t="s">
        <v>10</v>
      </c>
      <c r="J229" s="4" t="s">
        <v>11</v>
      </c>
      <c r="K229" s="4" t="s">
        <v>12</v>
      </c>
      <c r="L229" s="4" t="s">
        <v>13</v>
      </c>
      <c r="M229" s="4" t="s">
        <v>14</v>
      </c>
      <c r="N229" s="4" t="s">
        <v>15</v>
      </c>
      <c r="O229" s="4" t="s">
        <v>16</v>
      </c>
    </row>
    <row r="230" spans="1:15" x14ac:dyDescent="0.2">
      <c r="A230" s="5"/>
      <c r="B230" s="5" t="s">
        <v>58</v>
      </c>
      <c r="C230" s="10">
        <v>137</v>
      </c>
      <c r="D230" s="10">
        <v>142</v>
      </c>
      <c r="E230" s="10">
        <v>183</v>
      </c>
      <c r="F230" s="10">
        <v>170</v>
      </c>
      <c r="G230" s="10">
        <v>170</v>
      </c>
      <c r="H230" s="10">
        <v>182</v>
      </c>
      <c r="I230" s="10">
        <v>183</v>
      </c>
      <c r="J230" s="10">
        <v>180</v>
      </c>
      <c r="K230" s="10">
        <v>180</v>
      </c>
      <c r="L230" s="10">
        <v>182</v>
      </c>
      <c r="M230" s="10"/>
      <c r="N230" s="10"/>
      <c r="O230" s="6">
        <f>SUM(C230:N230)</f>
        <v>1709</v>
      </c>
    </row>
    <row r="231" spans="1:15" x14ac:dyDescent="0.2">
      <c r="A231" s="7" t="s">
        <v>66</v>
      </c>
      <c r="B231" s="5" t="s">
        <v>60</v>
      </c>
      <c r="C231" s="10">
        <v>138</v>
      </c>
      <c r="D231" s="10">
        <v>139</v>
      </c>
      <c r="E231" s="10">
        <v>181</v>
      </c>
      <c r="F231" s="10">
        <v>167</v>
      </c>
      <c r="G231" s="10">
        <v>171</v>
      </c>
      <c r="H231" s="10">
        <v>181</v>
      </c>
      <c r="I231" s="10">
        <v>185</v>
      </c>
      <c r="J231" s="10">
        <v>181</v>
      </c>
      <c r="K231" s="10">
        <v>179</v>
      </c>
      <c r="L231" s="10">
        <v>185</v>
      </c>
      <c r="M231" s="10"/>
      <c r="N231" s="10"/>
      <c r="O231" s="6">
        <f>SUM(C231:N231)</f>
        <v>1707</v>
      </c>
    </row>
    <row r="232" spans="1:15" x14ac:dyDescent="0.2">
      <c r="A232" s="7" t="s">
        <v>68</v>
      </c>
      <c r="B232" s="5" t="s">
        <v>16</v>
      </c>
      <c r="C232" s="6">
        <f t="shared" ref="C232:E232" si="45">SUM(C230:C231)</f>
        <v>275</v>
      </c>
      <c r="D232" s="6">
        <f t="shared" si="45"/>
        <v>281</v>
      </c>
      <c r="E232" s="6">
        <f t="shared" si="45"/>
        <v>364</v>
      </c>
      <c r="F232" s="6">
        <f>SUM(F230:F231)</f>
        <v>337</v>
      </c>
      <c r="G232" s="6">
        <f t="shared" ref="G232:N232" si="46">SUM(G230:G231)</f>
        <v>341</v>
      </c>
      <c r="H232" s="6">
        <f t="shared" si="46"/>
        <v>363</v>
      </c>
      <c r="I232" s="6">
        <f t="shared" si="46"/>
        <v>368</v>
      </c>
      <c r="J232" s="6">
        <f t="shared" si="46"/>
        <v>361</v>
      </c>
      <c r="K232" s="6">
        <f t="shared" si="46"/>
        <v>359</v>
      </c>
      <c r="L232" s="6">
        <f t="shared" si="46"/>
        <v>367</v>
      </c>
      <c r="M232" s="6">
        <f t="shared" si="46"/>
        <v>0</v>
      </c>
      <c r="N232" s="6">
        <f t="shared" si="46"/>
        <v>0</v>
      </c>
      <c r="O232" s="6">
        <f>SUM(O230:O231)</f>
        <v>3416</v>
      </c>
    </row>
    <row r="235" spans="1:15" x14ac:dyDescent="0.2">
      <c r="A235" s="45" t="s">
        <v>81</v>
      </c>
    </row>
    <row r="236" spans="1:15" x14ac:dyDescent="0.2">
      <c r="A236" s="1" t="s">
        <v>80</v>
      </c>
    </row>
    <row r="237" spans="1:15" x14ac:dyDescent="0.2">
      <c r="A237" s="1" t="s">
        <v>82</v>
      </c>
    </row>
    <row r="238" spans="1:15" x14ac:dyDescent="0.2">
      <c r="A238" s="1" t="s">
        <v>83</v>
      </c>
    </row>
    <row r="239" spans="1:15" x14ac:dyDescent="0.2">
      <c r="A239" s="1" t="s">
        <v>84</v>
      </c>
    </row>
    <row r="240" spans="1:15" x14ac:dyDescent="0.2">
      <c r="A240" s="1" t="s">
        <v>85</v>
      </c>
    </row>
    <row r="241" spans="1:15" x14ac:dyDescent="0.2">
      <c r="A241" s="1" t="s">
        <v>86</v>
      </c>
    </row>
    <row r="242" spans="1:15" x14ac:dyDescent="0.2">
      <c r="A242" s="1" t="s">
        <v>87</v>
      </c>
      <c r="O242" s="18" t="s">
        <v>63</v>
      </c>
    </row>
    <row r="247" spans="1:15" ht="14.25" x14ac:dyDescent="0.2">
      <c r="A247" s="32"/>
    </row>
  </sheetData>
  <mergeCells count="15">
    <mergeCell ref="A31:O31"/>
    <mergeCell ref="A42:O42"/>
    <mergeCell ref="A54:O54"/>
    <mergeCell ref="A104:O104"/>
    <mergeCell ref="A204:O204"/>
    <mergeCell ref="A210:O210"/>
    <mergeCell ref="A222:O222"/>
    <mergeCell ref="A228:O228"/>
    <mergeCell ref="A216:O216"/>
    <mergeCell ref="A52:O52"/>
    <mergeCell ref="A102:O102"/>
    <mergeCell ref="A40:B40"/>
    <mergeCell ref="A6:O6"/>
    <mergeCell ref="A7:O7"/>
    <mergeCell ref="A8:O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fitToHeight="0" orientation="landscape" r:id="rId1"/>
  <rowBreaks count="3" manualBreakCount="3">
    <brk id="99" max="14" man="1"/>
    <brk id="149" max="14" man="1"/>
    <brk id="202" max="14" man="1"/>
  </rowBreaks>
  <colBreaks count="1" manualBreakCount="1">
    <brk id="15" max="2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Volumen de Pasajeros y Op.</vt:lpstr>
      <vt:lpstr>'Volumen de Pasajeros y Op.'!Área_de_impresión</vt:lpstr>
    </vt:vector>
  </TitlesOfParts>
  <Company>IDAC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 González de Brenes</dc:creator>
  <cp:lastModifiedBy>Carolin Gonzalez Gutierrez</cp:lastModifiedBy>
  <cp:lastPrinted>2021-11-08T14:12:58Z</cp:lastPrinted>
  <dcterms:created xsi:type="dcterms:W3CDTF">2019-02-07T13:08:48Z</dcterms:created>
  <dcterms:modified xsi:type="dcterms:W3CDTF">2021-11-08T14:14:40Z</dcterms:modified>
</cp:coreProperties>
</file>