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1315" windowHeight="10050"/>
  </bookViews>
  <sheets>
    <sheet name="BG agosto DIGECOG Transparencia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43" i="1" l="1"/>
  <c r="D42" i="1"/>
  <c r="D41" i="1"/>
  <c r="D44" i="1" s="1"/>
  <c r="D34" i="1"/>
  <c r="D33" i="1"/>
  <c r="D32" i="1"/>
  <c r="D31" i="1"/>
  <c r="D29" i="1"/>
  <c r="D35" i="1" s="1"/>
  <c r="D38" i="1" s="1"/>
  <c r="D45" i="1" s="1"/>
  <c r="D23" i="1"/>
  <c r="D22" i="1"/>
  <c r="D21" i="1"/>
  <c r="D20" i="1"/>
  <c r="D15" i="1"/>
  <c r="D14" i="1"/>
  <c r="D13" i="1"/>
  <c r="D12" i="1"/>
  <c r="D17" i="1" s="1"/>
  <c r="D25" i="1" s="1"/>
</calcChain>
</file>

<file path=xl/sharedStrings.xml><?xml version="1.0" encoding="utf-8"?>
<sst xmlns="http://schemas.openxmlformats.org/spreadsheetml/2006/main" count="39" uniqueCount="39">
  <si>
    <t>Balance General</t>
  </si>
  <si>
    <t>Al 31 de agosto del 2021</t>
  </si>
  <si>
    <t xml:space="preserve"> (Valores en RD$)</t>
  </si>
  <si>
    <t>Activos</t>
  </si>
  <si>
    <t>Activos corrientes</t>
  </si>
  <si>
    <t xml:space="preserve">Efectivo y equivalente de efectivo </t>
  </si>
  <si>
    <t>Inversiones a corto plazo</t>
  </si>
  <si>
    <t xml:space="preserve">Cuenta por cobrar a corto plazo </t>
  </si>
  <si>
    <t xml:space="preserve">Pagos anticipados </t>
  </si>
  <si>
    <t>Otros activos corrientes (Nota 9)</t>
  </si>
  <si>
    <t>Total activos corrientes</t>
  </si>
  <si>
    <t>Activos no corrientes</t>
  </si>
  <si>
    <t xml:space="preserve">Propiedad, planta y equipo neto </t>
  </si>
  <si>
    <t xml:space="preserve">Activos intangibles </t>
  </si>
  <si>
    <t xml:space="preserve">Otros activos no financieros </t>
  </si>
  <si>
    <t>Total activos no corrientes</t>
  </si>
  <si>
    <t>Total activos</t>
  </si>
  <si>
    <t>Pasivos corrientes</t>
  </si>
  <si>
    <t>Sobregiro bancario (Nota 21)</t>
  </si>
  <si>
    <t xml:space="preserve">Cuentas por pagar a corto plazo </t>
  </si>
  <si>
    <t xml:space="preserve"> Préstamos a corto plazo (Nota 23)</t>
  </si>
  <si>
    <t xml:space="preserve">Retenciones y acumulaciones por pagar </t>
  </si>
  <si>
    <t>Prestamos por Pagar</t>
  </si>
  <si>
    <t xml:space="preserve">Beneficios a empleados a corto plazo </t>
  </si>
  <si>
    <t xml:space="preserve">Otros pasivos corrientes </t>
  </si>
  <si>
    <t>Total pasivos corrientes</t>
  </si>
  <si>
    <t>Total pasivos</t>
  </si>
  <si>
    <t xml:space="preserve">Activos Netos/Patrimonio </t>
  </si>
  <si>
    <t>Capital</t>
  </si>
  <si>
    <t>Resultado acumulado</t>
  </si>
  <si>
    <t xml:space="preserve">Resultados positivos (ahorro)/negativo (desahorro) </t>
  </si>
  <si>
    <t>Patrimonio Neto</t>
  </si>
  <si>
    <t>Total Activos Netos/Patrimonio mas Pasivos</t>
  </si>
  <si>
    <t xml:space="preserve">              Sofia Romero de Shephard</t>
  </si>
  <si>
    <t xml:space="preserve">          Wellington Sanchez</t>
  </si>
  <si>
    <t xml:space="preserve">                           Contadora</t>
  </si>
  <si>
    <t xml:space="preserve">          Enc.Depto.Contabilidad</t>
  </si>
  <si>
    <t xml:space="preserve">    Abel Taveras</t>
  </si>
  <si>
    <t xml:space="preserve">    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</si>
</sst>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\ _€_-;\-* #,##0.00\ _€_-;_-* &quot;-&quot;??\ _€_-;_-@_-"/>
    <numFmt numFmtId="165" formatCode="_(* #,##0_);_(* \(#,##0\);_(* &quot;-&quot;_);_(@_)"/>
    <numFmt numFmtId="166" formatCode="_(* #,##0.00_);_(* \(#,##0.00\);_(* &quot;-&quot;??_);_(@_)"/>
    <numFmt numFmtId="167" formatCode="_(&quot;RD$&quot;* #,##0.00_);_(&quot;RD$&quot;* \(#,##0.00\);_(&quot;RD$&quot;* &quot;-&quot;??_);_(@_)"/>
    <numFmt numFmtId="168" formatCode="_-* #,##0.00\ _P_t_s_-;\-* #,##0.00\ _P_t_s_-;_-* &quot;-&quot;??\ _P_t_s_-;_-@_-"/>
    <numFmt numFmtId="169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sz val="12"/>
      <color rgb="FF231F20"/>
      <name val="Times New Roman"/>
      <family val="1"/>
    </font>
    <font>
      <sz val="12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1">
    <xf numFmtId="0" fontId="0" fillId="0" borderId="0"/>
    <xf numFmtId="164" fontId="1" fillId="0" borderId="0" applyFont="0" applyFill="0" applyBorder="0" applyAlignment="0" applyProtection="0"/>
    <xf numFmtId="166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44">
    <xf numFmtId="0" fontId="0" fillId="0" borderId="0" xfId="0"/>
    <xf numFmtId="165" fontId="2" fillId="0" borderId="0" xfId="1" applyNumberFormat="1" applyFont="1" applyFill="1"/>
    <xf numFmtId="0" fontId="2" fillId="0" borderId="0" xfId="0" applyFont="1" applyBorder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165" fontId="4" fillId="0" borderId="0" xfId="0" applyNumberFormat="1" applyFont="1" applyAlignment="1">
      <alignment horizontal="center" vertical="center" wrapText="1"/>
    </xf>
    <xf numFmtId="165" fontId="4" fillId="0" borderId="0" xfId="1" applyNumberFormat="1" applyFont="1" applyAlignment="1">
      <alignment horizontal="center" vertical="center" wrapText="1"/>
    </xf>
    <xf numFmtId="165" fontId="4" fillId="0" borderId="1" xfId="1" applyNumberFormat="1" applyFont="1" applyBorder="1" applyAlignment="1">
      <alignment horizontal="center" vertical="center" wrapText="1"/>
    </xf>
    <xf numFmtId="165" fontId="4" fillId="2" borderId="0" xfId="0" applyNumberFormat="1" applyFont="1" applyFill="1" applyAlignment="1">
      <alignment horizontal="center" vertical="center" wrapText="1"/>
    </xf>
    <xf numFmtId="0" fontId="2" fillId="2" borderId="0" xfId="0" applyFont="1" applyFill="1"/>
    <xf numFmtId="165" fontId="3" fillId="0" borderId="0" xfId="0" applyNumberFormat="1" applyFont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165" fontId="4" fillId="0" borderId="0" xfId="0" applyNumberFormat="1" applyFont="1" applyFill="1" applyAlignment="1">
      <alignment horizontal="center" vertical="center" wrapText="1"/>
    </xf>
    <xf numFmtId="0" fontId="2" fillId="0" borderId="0" xfId="0" applyFont="1" applyFill="1"/>
    <xf numFmtId="165" fontId="4" fillId="0" borderId="0" xfId="1" applyNumberFormat="1" applyFont="1" applyFill="1" applyAlignment="1">
      <alignment horizontal="center" vertical="center" wrapText="1"/>
    </xf>
    <xf numFmtId="165" fontId="5" fillId="0" borderId="0" xfId="1" applyNumberFormat="1" applyFont="1" applyFill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0" fontId="6" fillId="0" borderId="0" xfId="0" applyFont="1"/>
    <xf numFmtId="166" fontId="4" fillId="0" borderId="0" xfId="0" applyNumberFormat="1" applyFont="1" applyAlignment="1">
      <alignment horizontal="center" vertical="center" wrapText="1"/>
    </xf>
    <xf numFmtId="166" fontId="4" fillId="0" borderId="0" xfId="0" applyNumberFormat="1" applyFont="1" applyAlignment="1">
      <alignment horizontal="center" vertical="center" wrapText="1"/>
    </xf>
    <xf numFmtId="0" fontId="7" fillId="0" borderId="0" xfId="0" applyFont="1" applyFill="1" applyAlignment="1"/>
    <xf numFmtId="166" fontId="3" fillId="0" borderId="0" xfId="0" applyNumberFormat="1" applyFont="1" applyAlignment="1">
      <alignment horizontal="center" vertical="center" wrapText="1"/>
    </xf>
    <xf numFmtId="166" fontId="3" fillId="0" borderId="0" xfId="0" applyNumberFormat="1" applyFont="1" applyAlignment="1">
      <alignment vertical="center" wrapText="1"/>
    </xf>
    <xf numFmtId="0" fontId="8" fillId="0" borderId="0" xfId="0" applyFont="1" applyFill="1" applyAlignment="1"/>
    <xf numFmtId="166" fontId="4" fillId="0" borderId="0" xfId="0" applyNumberFormat="1" applyFont="1" applyAlignment="1">
      <alignment horizontal="center" vertical="center"/>
    </xf>
    <xf numFmtId="166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 wrapText="1"/>
    </xf>
    <xf numFmtId="0" fontId="8" fillId="0" borderId="0" xfId="0" applyFont="1" applyFill="1" applyAlignment="1">
      <alignment vertical="center"/>
    </xf>
    <xf numFmtId="0" fontId="9" fillId="0" borderId="0" xfId="0" applyFont="1" applyAlignment="1">
      <alignment horizontal="left"/>
    </xf>
  </cellXfs>
  <cellStyles count="21">
    <cellStyle name="Comma_Hoja de trabajo flujo 2007" xfId="2"/>
    <cellStyle name="Currency 2" xfId="3"/>
    <cellStyle name="Millares 2" xfId="1"/>
    <cellStyle name="Millares 2 2" xfId="4"/>
    <cellStyle name="Millares 2 3" xfId="5"/>
    <cellStyle name="Millares 3" xfId="6"/>
    <cellStyle name="Millares 3 2" xfId="7"/>
    <cellStyle name="Millares 4" xfId="8"/>
    <cellStyle name="Millares 5" xfId="9"/>
    <cellStyle name="Millares 6" xfId="10"/>
    <cellStyle name="Moneda 2" xfId="11"/>
    <cellStyle name="Moneda 3" xfId="12"/>
    <cellStyle name="Normal" xfId="0" builtinId="0"/>
    <cellStyle name="Normal 2" xfId="13"/>
    <cellStyle name="Normal 2 2" xfId="14"/>
    <cellStyle name="Normal 2 2 2" xfId="15"/>
    <cellStyle name="Normal 3" xfId="16"/>
    <cellStyle name="Normal 3 2" xfId="17"/>
    <cellStyle name="Normal 4" xfId="18"/>
    <cellStyle name="Normal 4 2" xfId="19"/>
    <cellStyle name="Normal 5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-transparencia-Estados%20Financieros,%20Agosto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 Agosto-2021"/>
      <sheetName val="BG agosto DIGECOG Transparencia"/>
      <sheetName val="Balance General Julio 2021"/>
      <sheetName val="Mayor General sistema agosto-21"/>
      <sheetName val="ERF agosto-2021"/>
      <sheetName val="EF'sep-2020 (2)"/>
      <sheetName val="ERF Sistema agosto-2021"/>
      <sheetName val="Notas"/>
      <sheetName val="NOTAS 7 AL 25 (FINAL)"/>
      <sheetName val="Notas FINAL"/>
      <sheetName val="Estado Situacion Financiera"/>
      <sheetName val="Estado de Rendimiento Financier"/>
      <sheetName val="Mayor General Aficore 09-20"/>
      <sheetName val="Estado resultados Aficore 09-20"/>
      <sheetName val="Balanza de Comprobacion"/>
      <sheetName val="Hoja1"/>
      <sheetName val="Hoja2"/>
      <sheetName val="Calculo Prima"/>
    </sheetNames>
    <sheetDataSet>
      <sheetData sheetId="0"/>
      <sheetData sheetId="1"/>
      <sheetData sheetId="2"/>
      <sheetData sheetId="3">
        <row r="4">
          <cell r="G4">
            <v>786402669.03999996</v>
          </cell>
        </row>
        <row r="61">
          <cell r="G61">
            <v>454400000</v>
          </cell>
        </row>
        <row r="67">
          <cell r="G67">
            <v>782322077.11000001</v>
          </cell>
        </row>
        <row r="79">
          <cell r="G79">
            <v>31628849.440000001</v>
          </cell>
        </row>
        <row r="85">
          <cell r="G85">
            <v>1433275556.8699999</v>
          </cell>
        </row>
        <row r="114">
          <cell r="G114">
            <v>13913187.5</v>
          </cell>
        </row>
        <row r="119">
          <cell r="G119">
            <v>107483537.63</v>
          </cell>
        </row>
        <row r="128">
          <cell r="G128">
            <v>158905600.91999999</v>
          </cell>
        </row>
        <row r="141">
          <cell r="G141">
            <v>49692927.799999997</v>
          </cell>
        </row>
        <row r="145">
          <cell r="G145">
            <v>27700918.960000001</v>
          </cell>
        </row>
        <row r="147">
          <cell r="G147">
            <v>22843687.469999999</v>
          </cell>
        </row>
        <row r="171">
          <cell r="G171">
            <v>171567613.31999999</v>
          </cell>
        </row>
        <row r="175">
          <cell r="G175">
            <v>84851174.489999995</v>
          </cell>
        </row>
        <row r="183">
          <cell r="G183">
            <v>243535815.44</v>
          </cell>
        </row>
        <row r="190">
          <cell r="G190">
            <v>3446785.4</v>
          </cell>
        </row>
        <row r="192">
          <cell r="G192">
            <v>744576996.94000006</v>
          </cell>
        </row>
        <row r="199">
          <cell r="G199">
            <v>1930722634.3199999</v>
          </cell>
        </row>
        <row r="204">
          <cell r="G204">
            <v>-254677820.88</v>
          </cell>
        </row>
        <row r="205">
          <cell r="G205">
            <v>317169260.17000002</v>
          </cell>
        </row>
        <row r="206">
          <cell r="G206">
            <v>109090283.23999999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B2:I60"/>
  <sheetViews>
    <sheetView tabSelected="1" topLeftCell="B26" zoomScale="120" zoomScaleNormal="120" workbookViewId="0">
      <selection activeCell="E10" sqref="E10"/>
    </sheetView>
  </sheetViews>
  <sheetFormatPr baseColWidth="10" defaultColWidth="11.42578125" defaultRowHeight="15.75" x14ac:dyDescent="0.25"/>
  <cols>
    <col min="1" max="1" width="11.42578125" style="3"/>
    <col min="2" max="2" width="47.140625" style="26" bestFit="1" customWidth="1"/>
    <col min="3" max="3" width="22" style="3" customWidth="1"/>
    <col min="4" max="4" width="21.42578125" style="2" customWidth="1"/>
    <col min="5" max="5" width="22.85546875" style="3" customWidth="1"/>
    <col min="6" max="6" width="21" style="3" bestFit="1" customWidth="1"/>
    <col min="7" max="7" width="19.28515625" style="3" bestFit="1" customWidth="1"/>
    <col min="8" max="16384" width="11.42578125" style="3"/>
  </cols>
  <sheetData>
    <row r="2" spans="2:5" x14ac:dyDescent="0.25">
      <c r="B2" s="1"/>
      <c r="C2" s="1"/>
    </row>
    <row r="3" spans="2:5" x14ac:dyDescent="0.25">
      <c r="B3" s="1"/>
      <c r="C3" s="1"/>
    </row>
    <row r="4" spans="2:5" x14ac:dyDescent="0.25">
      <c r="B4" s="4"/>
      <c r="C4" s="4"/>
      <c r="D4" s="4"/>
      <c r="E4" s="5"/>
    </row>
    <row r="5" spans="2:5" x14ac:dyDescent="0.25">
      <c r="B5" s="4" t="s">
        <v>0</v>
      </c>
      <c r="C5" s="4"/>
      <c r="D5" s="4"/>
      <c r="E5" s="5"/>
    </row>
    <row r="6" spans="2:5" x14ac:dyDescent="0.25">
      <c r="B6" s="4" t="s">
        <v>1</v>
      </c>
      <c r="C6" s="4"/>
      <c r="D6" s="4"/>
      <c r="E6" s="5"/>
    </row>
    <row r="7" spans="2:5" x14ac:dyDescent="0.25">
      <c r="B7" s="4" t="s">
        <v>2</v>
      </c>
      <c r="C7" s="4"/>
      <c r="D7" s="4"/>
      <c r="E7" s="5"/>
    </row>
    <row r="8" spans="2:5" x14ac:dyDescent="0.25">
      <c r="B8" s="6"/>
      <c r="C8" s="7"/>
      <c r="D8" s="8"/>
      <c r="E8" s="7"/>
    </row>
    <row r="9" spans="2:5" ht="12.75" customHeight="1" x14ac:dyDescent="0.25">
      <c r="B9" s="9"/>
      <c r="C9" s="9"/>
      <c r="D9" s="10"/>
      <c r="E9" s="11"/>
    </row>
    <row r="10" spans="2:5" x14ac:dyDescent="0.25">
      <c r="B10" s="12" t="s">
        <v>3</v>
      </c>
      <c r="C10" s="12"/>
      <c r="D10" s="13"/>
      <c r="E10" s="14"/>
    </row>
    <row r="11" spans="2:5" x14ac:dyDescent="0.25">
      <c r="B11" s="12" t="s">
        <v>4</v>
      </c>
      <c r="C11" s="12"/>
      <c r="D11" s="13"/>
      <c r="E11" s="14"/>
    </row>
    <row r="12" spans="2:5" ht="15.75" customHeight="1" x14ac:dyDescent="0.25">
      <c r="B12" s="15" t="s">
        <v>5</v>
      </c>
      <c r="C12" s="15"/>
      <c r="D12" s="16">
        <f>+'[1]Mayor General sistema agosto-21'!G4</f>
        <v>786402669.03999996</v>
      </c>
      <c r="E12" s="16"/>
    </row>
    <row r="13" spans="2:5" ht="15.75" customHeight="1" x14ac:dyDescent="0.25">
      <c r="B13" s="15" t="s">
        <v>6</v>
      </c>
      <c r="C13" s="15"/>
      <c r="D13" s="16">
        <f>+'[1]Mayor General sistema agosto-21'!G61</f>
        <v>454400000</v>
      </c>
      <c r="E13" s="16"/>
    </row>
    <row r="14" spans="2:5" ht="15" customHeight="1" x14ac:dyDescent="0.25">
      <c r="B14" s="15" t="s">
        <v>7</v>
      </c>
      <c r="C14" s="15"/>
      <c r="D14" s="17">
        <f>+'[1]Mayor General sistema agosto-21'!G67</f>
        <v>782322077.11000001</v>
      </c>
      <c r="E14" s="16"/>
    </row>
    <row r="15" spans="2:5" ht="15" customHeight="1" thickBot="1" x14ac:dyDescent="0.3">
      <c r="B15" s="15" t="s">
        <v>8</v>
      </c>
      <c r="C15" s="15"/>
      <c r="D15" s="18">
        <f>+'[1]Mayor General sistema agosto-21'!G79</f>
        <v>31628849.440000001</v>
      </c>
      <c r="E15" s="16"/>
    </row>
    <row r="16" spans="2:5" s="20" customFormat="1" hidden="1" x14ac:dyDescent="0.25">
      <c r="B16" s="15" t="s">
        <v>9</v>
      </c>
      <c r="C16" s="15"/>
      <c r="D16" s="19"/>
      <c r="E16" s="19"/>
    </row>
    <row r="17" spans="2:6" x14ac:dyDescent="0.25">
      <c r="B17" s="12" t="s">
        <v>10</v>
      </c>
      <c r="C17" s="12"/>
      <c r="D17" s="21">
        <f>SUM(D12:D16)</f>
        <v>2054753595.5900002</v>
      </c>
      <c r="E17" s="16"/>
    </row>
    <row r="18" spans="2:6" ht="14.25" customHeight="1" x14ac:dyDescent="0.25">
      <c r="B18" s="12"/>
      <c r="C18" s="12"/>
      <c r="D18" s="16"/>
      <c r="E18" s="16"/>
    </row>
    <row r="19" spans="2:6" ht="15" customHeight="1" x14ac:dyDescent="0.25">
      <c r="B19" s="12" t="s">
        <v>11</v>
      </c>
      <c r="C19" s="12"/>
      <c r="D19" s="16"/>
      <c r="E19" s="16"/>
    </row>
    <row r="20" spans="2:6" x14ac:dyDescent="0.25">
      <c r="B20" s="15" t="s">
        <v>12</v>
      </c>
      <c r="C20" s="15"/>
      <c r="D20" s="16">
        <f>+'[1]Mayor General sistema agosto-21'!G85</f>
        <v>1433275556.8699999</v>
      </c>
      <c r="E20" s="16"/>
    </row>
    <row r="21" spans="2:6" x14ac:dyDescent="0.25">
      <c r="B21" s="15" t="s">
        <v>13</v>
      </c>
      <c r="C21" s="15"/>
      <c r="D21" s="16">
        <f>+'[1]Mayor General sistema agosto-21'!G114</f>
        <v>13913187.5</v>
      </c>
      <c r="E21" s="16"/>
    </row>
    <row r="22" spans="2:6" ht="16.5" thickBot="1" x14ac:dyDescent="0.3">
      <c r="B22" s="15" t="s">
        <v>14</v>
      </c>
      <c r="C22" s="15"/>
      <c r="D22" s="22">
        <f>+'[1]Mayor General sistema agosto-21'!G119</f>
        <v>107483537.63</v>
      </c>
      <c r="E22" s="16"/>
    </row>
    <row r="23" spans="2:6" x14ac:dyDescent="0.25">
      <c r="B23" s="12" t="s">
        <v>15</v>
      </c>
      <c r="C23" s="12"/>
      <c r="D23" s="21">
        <f>SUM(D20:D22)</f>
        <v>1554672282</v>
      </c>
      <c r="E23" s="16"/>
    </row>
    <row r="24" spans="2:6" ht="9" customHeight="1" x14ac:dyDescent="0.25">
      <c r="B24" s="12"/>
      <c r="C24" s="12"/>
      <c r="D24" s="16"/>
      <c r="E24" s="16"/>
    </row>
    <row r="25" spans="2:6" ht="16.5" thickBot="1" x14ac:dyDescent="0.3">
      <c r="B25" s="12" t="s">
        <v>16</v>
      </c>
      <c r="C25" s="12"/>
      <c r="D25" s="23">
        <f>+D17+D23</f>
        <v>3609425877.5900002</v>
      </c>
      <c r="E25" s="16"/>
    </row>
    <row r="26" spans="2:6" ht="16.5" thickTop="1" x14ac:dyDescent="0.25">
      <c r="B26" s="24" t="s">
        <v>17</v>
      </c>
      <c r="C26" s="12"/>
      <c r="D26" s="16"/>
      <c r="E26" s="16"/>
    </row>
    <row r="27" spans="2:6" ht="27" customHeight="1" x14ac:dyDescent="0.25">
      <c r="B27" s="24"/>
      <c r="C27" s="12"/>
      <c r="D27" s="25"/>
      <c r="E27" s="25"/>
      <c r="F27" s="26"/>
    </row>
    <row r="28" spans="2:6" ht="8.25" hidden="1" customHeight="1" x14ac:dyDescent="0.25">
      <c r="B28" s="15" t="s">
        <v>18</v>
      </c>
      <c r="C28" s="15"/>
      <c r="D28" s="25">
        <v>0</v>
      </c>
      <c r="E28" s="25"/>
      <c r="F28" s="26"/>
    </row>
    <row r="29" spans="2:6" ht="15.75" customHeight="1" x14ac:dyDescent="0.25">
      <c r="B29" s="15" t="s">
        <v>19</v>
      </c>
      <c r="C29" s="15"/>
      <c r="D29" s="27">
        <f>+'[1]Mayor General sistema agosto-21'!G141+'[1]Mayor General sistema agosto-21'!G145+'[1]Mayor General sistema agosto-21'!G175+'[1]Mayor General sistema agosto-21'!G183+'[1]Mayor General sistema agosto-21'!G190</f>
        <v>409227622.08999997</v>
      </c>
      <c r="E29" s="25"/>
      <c r="F29" s="26"/>
    </row>
    <row r="30" spans="2:6" ht="29.25" hidden="1" customHeight="1" x14ac:dyDescent="0.25">
      <c r="B30" s="15" t="s">
        <v>20</v>
      </c>
      <c r="C30" s="15"/>
      <c r="D30" s="27">
        <v>0</v>
      </c>
      <c r="E30" s="25"/>
      <c r="F30" s="26"/>
    </row>
    <row r="31" spans="2:6" x14ac:dyDescent="0.25">
      <c r="B31" s="15" t="s">
        <v>21</v>
      </c>
      <c r="C31" s="15"/>
      <c r="D31" s="28">
        <f>+'[1]Mayor General sistema agosto-21'!G147</f>
        <v>22843687.469999999</v>
      </c>
      <c r="E31" s="25"/>
      <c r="F31" s="26"/>
    </row>
    <row r="32" spans="2:6" x14ac:dyDescent="0.25">
      <c r="B32" s="15" t="s">
        <v>22</v>
      </c>
      <c r="C32" s="15"/>
      <c r="D32" s="28">
        <f>+'[1]Mayor General sistema agosto-21'!G171</f>
        <v>171567613.31999999</v>
      </c>
      <c r="E32" s="25"/>
      <c r="F32" s="26"/>
    </row>
    <row r="33" spans="2:7" x14ac:dyDescent="0.25">
      <c r="B33" s="15" t="s">
        <v>23</v>
      </c>
      <c r="C33" s="15"/>
      <c r="D33" s="28">
        <f>+'[1]Mayor General sistema agosto-21'!G128</f>
        <v>158905600.91999999</v>
      </c>
      <c r="E33" s="25"/>
      <c r="F33" s="26"/>
    </row>
    <row r="34" spans="2:7" x14ac:dyDescent="0.25">
      <c r="B34" s="15" t="s">
        <v>24</v>
      </c>
      <c r="C34" s="15"/>
      <c r="D34" s="29">
        <f>+'[1]Mayor General sistema agosto-21'!G192</f>
        <v>744576996.94000006</v>
      </c>
      <c r="E34" s="25"/>
      <c r="F34" s="26"/>
    </row>
    <row r="35" spans="2:7" x14ac:dyDescent="0.25">
      <c r="B35" s="12" t="s">
        <v>25</v>
      </c>
      <c r="C35" s="12"/>
      <c r="D35" s="30">
        <f>SUM(D28:D34)</f>
        <v>1507121520.7399998</v>
      </c>
      <c r="E35" s="30"/>
      <c r="F35" s="26"/>
    </row>
    <row r="36" spans="2:7" ht="15" customHeight="1" x14ac:dyDescent="0.25">
      <c r="B36" s="12"/>
      <c r="C36" s="12"/>
      <c r="D36" s="16"/>
      <c r="E36" s="16"/>
      <c r="F36" s="26"/>
    </row>
    <row r="37" spans="2:7" ht="10.5" customHeight="1" x14ac:dyDescent="0.25">
      <c r="B37" s="12"/>
      <c r="C37" s="12"/>
      <c r="D37" s="16"/>
      <c r="E37" s="16"/>
      <c r="F37" s="26"/>
    </row>
    <row r="38" spans="2:7" x14ac:dyDescent="0.25">
      <c r="B38" s="12" t="s">
        <v>26</v>
      </c>
      <c r="C38" s="12"/>
      <c r="D38" s="21">
        <f>+D35</f>
        <v>1507121520.7399998</v>
      </c>
      <c r="E38" s="21"/>
      <c r="F38" s="26"/>
    </row>
    <row r="39" spans="2:7" ht="9" customHeight="1" x14ac:dyDescent="0.25">
      <c r="B39" s="12"/>
      <c r="C39" s="12"/>
      <c r="D39" s="16"/>
      <c r="E39" s="16"/>
      <c r="F39" s="26"/>
    </row>
    <row r="40" spans="2:7" x14ac:dyDescent="0.25">
      <c r="B40" s="12" t="s">
        <v>27</v>
      </c>
      <c r="C40" s="12"/>
      <c r="D40" s="16"/>
      <c r="E40" s="16"/>
      <c r="F40" s="26"/>
    </row>
    <row r="41" spans="2:7" ht="12.75" customHeight="1" x14ac:dyDescent="0.25">
      <c r="B41" s="15" t="s">
        <v>28</v>
      </c>
      <c r="C41" s="15"/>
      <c r="D41" s="16">
        <f>+'[1]Mayor General sistema agosto-21'!G199</f>
        <v>1930722634.3199999</v>
      </c>
      <c r="E41" s="16"/>
      <c r="F41" s="26"/>
    </row>
    <row r="42" spans="2:7" x14ac:dyDescent="0.25">
      <c r="B42" s="15" t="s">
        <v>29</v>
      </c>
      <c r="C42" s="15"/>
      <c r="D42" s="16">
        <f>+'[1]Mayor General sistema agosto-21'!G204+'[1]Mayor General sistema agosto-21'!G206</f>
        <v>-145587537.63999999</v>
      </c>
      <c r="E42" s="16"/>
      <c r="F42" s="26"/>
    </row>
    <row r="43" spans="2:7" x14ac:dyDescent="0.25">
      <c r="B43" s="15" t="s">
        <v>30</v>
      </c>
      <c r="C43" s="15"/>
      <c r="D43" s="31">
        <f>+'[1]Mayor General sistema agosto-21'!G205</f>
        <v>317169260.17000002</v>
      </c>
      <c r="E43" s="16"/>
      <c r="F43" s="26"/>
    </row>
    <row r="44" spans="2:7" s="32" customFormat="1" x14ac:dyDescent="0.25">
      <c r="B44" s="12" t="s">
        <v>31</v>
      </c>
      <c r="C44" s="12"/>
      <c r="D44" s="21">
        <f>SUM(D41:D43)</f>
        <v>2102304356.8499999</v>
      </c>
      <c r="E44" s="21"/>
      <c r="F44" s="26"/>
      <c r="G44" s="3"/>
    </row>
    <row r="45" spans="2:7" ht="16.5" thickBot="1" x14ac:dyDescent="0.3">
      <c r="B45" s="12" t="s">
        <v>32</v>
      </c>
      <c r="C45" s="12"/>
      <c r="D45" s="23">
        <f>SUM(D38+D44)</f>
        <v>3609425877.5899997</v>
      </c>
      <c r="E45" s="16"/>
      <c r="F45" s="26"/>
    </row>
    <row r="46" spans="2:7" ht="16.5" thickTop="1" x14ac:dyDescent="0.25">
      <c r="C46" s="33"/>
      <c r="D46" s="33"/>
    </row>
    <row r="47" spans="2:7" x14ac:dyDescent="0.25">
      <c r="C47" s="33"/>
      <c r="D47" s="33"/>
    </row>
    <row r="48" spans="2:7" x14ac:dyDescent="0.25">
      <c r="C48" s="33"/>
      <c r="D48" s="33"/>
      <c r="E48" s="33"/>
    </row>
    <row r="49" spans="2:9" x14ac:dyDescent="0.25">
      <c r="C49" s="33"/>
      <c r="D49" s="33"/>
      <c r="E49" s="33"/>
    </row>
    <row r="50" spans="2:9" x14ac:dyDescent="0.25">
      <c r="C50" s="33"/>
      <c r="D50" s="33"/>
      <c r="E50" s="33"/>
    </row>
    <row r="51" spans="2:9" x14ac:dyDescent="0.25">
      <c r="C51" s="34"/>
      <c r="D51" s="34"/>
      <c r="E51" s="33"/>
    </row>
    <row r="52" spans="2:9" ht="15.75" customHeight="1" x14ac:dyDescent="0.25">
      <c r="B52" s="35" t="s">
        <v>33</v>
      </c>
      <c r="C52" s="36" t="s">
        <v>34</v>
      </c>
      <c r="D52" s="36"/>
      <c r="E52" s="37"/>
      <c r="F52" s="37"/>
      <c r="G52" s="37"/>
      <c r="H52" s="37"/>
      <c r="I52" s="37"/>
    </row>
    <row r="53" spans="2:9" ht="18" customHeight="1" x14ac:dyDescent="0.25">
      <c r="B53" s="38" t="s">
        <v>35</v>
      </c>
      <c r="C53" s="39" t="s">
        <v>36</v>
      </c>
      <c r="D53" s="39"/>
      <c r="E53" s="40"/>
      <c r="F53" s="41"/>
      <c r="G53" s="41"/>
      <c r="H53" s="41"/>
      <c r="I53" s="41"/>
    </row>
    <row r="54" spans="2:9" x14ac:dyDescent="0.25">
      <c r="B54" s="38"/>
      <c r="C54" s="38"/>
      <c r="D54" s="38"/>
      <c r="E54" s="38"/>
    </row>
    <row r="55" spans="2:9" x14ac:dyDescent="0.25">
      <c r="B55" s="38"/>
      <c r="C55" s="38"/>
      <c r="D55" s="38"/>
      <c r="E55" s="38"/>
    </row>
    <row r="56" spans="2:9" x14ac:dyDescent="0.25">
      <c r="B56" s="38"/>
      <c r="C56" s="38"/>
      <c r="D56" s="38"/>
      <c r="E56" s="38"/>
    </row>
    <row r="57" spans="2:9" x14ac:dyDescent="0.25">
      <c r="B57" s="38"/>
      <c r="C57" s="38"/>
      <c r="D57" s="38"/>
    </row>
    <row r="58" spans="2:9" x14ac:dyDescent="0.25">
      <c r="B58" s="36" t="s">
        <v>37</v>
      </c>
      <c r="C58" s="36"/>
      <c r="D58" s="36"/>
      <c r="E58" s="37"/>
    </row>
    <row r="59" spans="2:9" x14ac:dyDescent="0.25">
      <c r="B59" s="34" t="s">
        <v>38</v>
      </c>
      <c r="C59" s="34"/>
      <c r="D59" s="34"/>
      <c r="E59" s="41"/>
    </row>
    <row r="60" spans="2:9" x14ac:dyDescent="0.25">
      <c r="B60" s="42"/>
      <c r="C60" s="43"/>
      <c r="D60" s="43"/>
      <c r="E60" s="43"/>
    </row>
  </sheetData>
  <mergeCells count="10">
    <mergeCell ref="C52:D52"/>
    <mergeCell ref="C53:D53"/>
    <mergeCell ref="B58:D58"/>
    <mergeCell ref="B59:D59"/>
    <mergeCell ref="B4:D4"/>
    <mergeCell ref="B5:D5"/>
    <mergeCell ref="B6:D6"/>
    <mergeCell ref="B7:D7"/>
    <mergeCell ref="B26:B27"/>
    <mergeCell ref="C51:D51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BG agosto DIGECOG Transparencia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Orquidea Maria Batista</dc:creator>
  <cp:lastModifiedBy>Orquidea Maria Batista</cp:lastModifiedBy>
  <dcterms:created xsi:type="dcterms:W3CDTF">2021-10-12T15:20:58Z</dcterms:created>
  <dcterms:modified xsi:type="dcterms:W3CDTF">2021-10-12T15:22:11Z</dcterms:modified>
</cp:coreProperties>
</file>