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040"/>
  </bookViews>
  <sheets>
    <sheet name="Eje 3" sheetId="1" r:id="rId1"/>
    <sheet name="Eje 4" sheetId="3" r:id="rId2"/>
  </sheets>
  <externalReferences>
    <externalReference r:id="rId3"/>
  </externalReferences>
  <definedNames>
    <definedName name="_xlnm.Print_Area" localSheetId="0">'Eje 3'!$A$1:$J$50</definedName>
    <definedName name="_xlnm.Print_Area" localSheetId="1">'Eje 4'!$A$1:$J$49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3" l="1"/>
  <c r="F31" i="1"/>
  <c r="E31" i="1"/>
  <c r="F30" i="1"/>
  <c r="E29" i="1"/>
  <c r="F29" i="1"/>
  <c r="I29" i="3" l="1"/>
  <c r="J29" i="3"/>
  <c r="F25" i="3"/>
  <c r="I25" i="3" s="1"/>
  <c r="C25" i="3"/>
  <c r="B46" i="3" s="1"/>
  <c r="C16" i="3"/>
  <c r="C15" i="3"/>
  <c r="C14" i="3"/>
  <c r="F25" i="1"/>
  <c r="C25" i="1"/>
  <c r="B47" i="1" s="1"/>
  <c r="I31" i="1"/>
  <c r="J31" i="1"/>
  <c r="I30" i="1"/>
  <c r="J30" i="1"/>
  <c r="I29" i="1" l="1"/>
  <c r="J29" i="1"/>
  <c r="I25" i="1"/>
  <c r="C16" i="1"/>
  <c r="C15" i="1"/>
  <c r="C14" i="1"/>
</calcChain>
</file>

<file path=xl/sharedStrings.xml><?xml version="1.0" encoding="utf-8"?>
<sst xmlns="http://schemas.openxmlformats.org/spreadsheetml/2006/main" count="154" uniqueCount="79">
  <si>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</si>
  <si>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</si>
  <si>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</si>
  <si>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</si>
  <si>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</si>
  <si>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</si>
  <si>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</si>
  <si>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</si>
  <si>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</si>
  <si>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</si>
  <si>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</si>
  <si>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</si>
  <si>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</si>
  <si>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</si>
  <si>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</si>
  <si>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</si>
  <si>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</si>
  <si>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</si>
  <si>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</si>
  <si>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</si>
  <si>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</si>
  <si>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</si>
  <si>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</si>
  <si>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</si>
  <si>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</si>
  <si>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</si>
  <si>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</si>
  <si>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</si>
  <si>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</si>
  <si>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</si>
  <si>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</si>
  <si>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</si>
  <si>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</si>
  <si>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</si>
  <si>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</si>
  <si>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</si>
  <si>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</si>
  <si>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</si>
  <si>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</si>
  <si>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</si>
  <si>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Ejecución Anual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</si>
  <si>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</si>
  <si>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</si>
  <si>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</si>
  <si>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</si>
  <si>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</si>
  <si>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</si>
  <si>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</si>
  <si>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</si>
  <si>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</si>
  <si>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</si>
  <si>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Presupuesto aprobado:  </t>
  </si>
  <si>
    <t xml:space="preserve">Presupuesto modificado: </t>
  </si>
  <si>
    <t>Total devengado:</t>
  </si>
  <si>
    <t>Programación Indicativa Anual de las Metas Físicas-Financieras</t>
  </si>
  <si>
    <t>5162-INSTITUTO DOMINICANO DE AVIACION CIVIL</t>
  </si>
  <si>
    <t>01-INSTITUTO DOMINICANO DE AVIACION CIVIL</t>
  </si>
  <si>
    <t>0001-INSTITUTO DOMINICANO DE AVIACION CIVIL</t>
  </si>
  <si>
    <t>Promover el desarrollo responsable y seguro de la aviación civil nacional, mediante la regulación, fiscalización, el fomento de actividad aeronáutica, así como la provisión de servicios de navegación aérea.</t>
  </si>
  <si>
    <t>Consolidar el liderazgo regional en seguridad operacional, impulsando el desarrollo sostenible y sustentable de la aviación civil nacional, apoyado en la innovación y transparencia de la gestión</t>
  </si>
  <si>
    <t>3.3.6</t>
  </si>
  <si>
    <t>Regulación y desarrollo de la Aviación Civil Nacional</t>
  </si>
  <si>
    <t>6761-Personas físicas y jurídicas reciben certificaciones aeronáuticas</t>
  </si>
  <si>
    <t>Número de certificaciones emitidas</t>
  </si>
  <si>
    <t>7787-Operadores de aviación general participan del plan de fomento de la aviación general</t>
  </si>
  <si>
    <t>Cantidad de acciones de fomento implementadas</t>
  </si>
  <si>
    <t>7788-Operadores aéreos participan en el plan de reducción de CO2 mediante la implementación de un esquema de compensaciones de emisiones</t>
  </si>
  <si>
    <t>7789-Usuarios del espacio aéreo dominicano reciben servicios de navegación aérea, garantizando la seguridad operacional</t>
  </si>
  <si>
    <t>Cantidad de Servicios de Navegación Aérea brindados</t>
  </si>
  <si>
    <t>No Aplica</t>
  </si>
  <si>
    <t>[Registrar las oportunidades de mejora identificadas, como acciones puntuales, especificando las fechas de su realización.]  No Aplica</t>
  </si>
  <si>
    <t>4.3.1</t>
  </si>
  <si>
    <t>Gestionar de forma sostenible todo el ámbito operacional de la aviación civil, fiscalizando el cumplimiento de las normas nacionales e internacionales, fomentando el crecimiento del sector y garantizando la seguridad de las operaciones aéreas.</t>
  </si>
  <si>
    <t xml:space="preserve">Ciudadanos dominicanos y extranjeros que reciben certificaciones </t>
  </si>
  <si>
    <t>Mantener las operaciones de los servicios de navegación aérea y certficaciones en un 60% para el año 2024 tomando como referencia los últimos tres (3) años.</t>
  </si>
  <si>
    <t>Lineamientos para la Ejecución Presupuestaria 2025 del Gobierno General Nacional</t>
  </si>
  <si>
    <t>Yildis Almonte</t>
  </si>
  <si>
    <t xml:space="preserve">Directora de Planificación y Desarrollo </t>
  </si>
  <si>
    <t xml:space="preserve">Cantidad de Informes del Plan de Acción  de compensación de emisiones de CO2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</si>
</sst>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u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</cellStyleXfs>
  <cellXfs count="9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30" xfId="0" applyFont="1" applyFill="1" applyBorder="1" applyAlignment="1">
      <alignment horizontal="center" vertical="center" wrapText="1" readingOrder="1"/>
    </xf>
    <xf numFmtId="0" fontId="15" fillId="8" borderId="31" xfId="0" applyFont="1" applyFill="1" applyBorder="1" applyAlignment="1">
      <alignment horizontal="center" vertical="center" wrapText="1" readingOrder="1"/>
    </xf>
    <xf numFmtId="0" fontId="15" fillId="8" borderId="32" xfId="0" applyFont="1" applyFill="1" applyBorder="1" applyAlignment="1">
      <alignment horizontal="center" vertical="center" wrapText="1" readingOrder="1"/>
    </xf>
    <xf numFmtId="165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5" fontId="16" fillId="0" borderId="28" xfId="0" applyNumberFormat="1" applyFont="1" applyBorder="1" applyAlignment="1" applyProtection="1">
      <alignment horizontal="center" vertical="center" wrapText="1"/>
      <protection locked="0"/>
    </xf>
    <xf numFmtId="10" fontId="16" fillId="7" borderId="28" xfId="2" applyNumberFormat="1" applyFont="1" applyFill="1" applyBorder="1" applyAlignment="1" applyProtection="1">
      <alignment horizontal="center" vertical="center" wrapText="1" readingOrder="1"/>
      <protection locked="0"/>
    </xf>
    <xf numFmtId="167" fontId="16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>
      <alignment vertical="top"/>
    </xf>
    <xf numFmtId="166" fontId="18" fillId="0" borderId="22" xfId="0" applyNumberFormat="1" applyFont="1" applyBorder="1" applyAlignment="1" applyProtection="1">
      <alignment horizontal="center" vertical="center" wrapText="1" readingOrder="1"/>
      <protection locked="0"/>
    </xf>
    <xf numFmtId="0" fontId="18" fillId="0" borderId="0" xfId="0" applyFont="1" applyAlignment="1">
      <alignment horizontal="left" vertical="center" wrapText="1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16" fillId="0" borderId="28" xfId="0" applyFont="1" applyBorder="1" applyAlignment="1" applyProtection="1">
      <alignment horizontal="center" vertical="top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49" fontId="20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1" fillId="0" borderId="37" xfId="0" applyFont="1" applyBorder="1" applyAlignment="1" applyProtection="1">
      <alignment horizontal="left" vertical="center" wrapText="1"/>
      <protection locked="0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21" fillId="0" borderId="39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10" fillId="6" borderId="22" xfId="0" applyFont="1" applyFill="1" applyBorder="1" applyAlignment="1">
      <alignment horizontal="center" vertical="center" wrapText="1"/>
    </xf>
    <xf numFmtId="39" fontId="1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8" xfId="2" applyNumberFormat="1" applyFont="1" applyFill="1" applyBorder="1" applyAlignment="1" applyProtection="1">
      <alignment horizontal="center" vertical="center" wrapText="1" readingOrder="1"/>
    </xf>
    <xf numFmtId="10" fontId="11" fillId="7" borderId="29" xfId="2" applyNumberFormat="1" applyFont="1" applyFill="1" applyBorder="1" applyAlignment="1" applyProtection="1">
      <alignment horizontal="center" vertical="center" wrapText="1" readingOrder="1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25" xfId="0" applyFont="1" applyFill="1" applyBorder="1" applyAlignment="1">
      <alignment horizontal="center" vertical="center" wrapText="1" readingOrder="1"/>
    </xf>
    <xf numFmtId="0" fontId="13" fillId="6" borderId="26" xfId="0" applyFont="1" applyFill="1" applyBorder="1" applyAlignment="1">
      <alignment horizontal="center" vertical="center" wrapText="1" readingOrder="1"/>
    </xf>
    <xf numFmtId="0" fontId="13" fillId="6" borderId="36" xfId="0" applyFont="1" applyFill="1" applyBorder="1" applyAlignment="1">
      <alignment horizontal="center" vertical="center" wrapText="1" readingOrder="1"/>
    </xf>
    <xf numFmtId="0" fontId="14" fillId="8" borderId="28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1" fillId="0" borderId="33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0" fontId="21" fillId="0" borderId="3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=""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2">
          <a:extLst>
            <a:ext uri="{FF2B5EF4-FFF2-40B4-BE49-F238E27FC236}">
              <a16:creationId xmlns="" xmlns:a16="http://schemas.microsoft.com/office/drawing/2014/main" id="{C5A7757A-EBB3-4667-B0F1-D2C88D82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eigob-my.sharepoint.com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a1" displayName="Tabla1" ref="A28:J31" totalsRowShown="0" headerRowDxfId="29" dataDxfId="27" headerRowBorderDxfId="28" tableBorderDxfId="26" totalsRowBorderDxfId="25">
  <autoFilter ref="A28:J31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 dataCellStyle="Millares"/>
    <tableColumn id="9" name="Física_x000a_(C)" dataDxfId="5"/>
    <tableColumn id="10" name="Financiera_x000a_(D)" dataDxfId="4">
      <calculatedColumnFormula>+Tabla13[[#This Row],[Financiera
(B)]]</calculatedColumnFormula>
    </tableColumn>
    <tableColumn id="5" name="Física _x000a_(E)" dataDxfId="3"/>
    <tableColumn id="6" name="Financiera _x000a_ (F)" dataDxfId="2"/>
    <tableColumn id="7" name="Física _x000a_(%)_x000a_ G=E/C" dataDxfId="1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showGridLines="0" tabSelected="1" view="pageBreakPreview" zoomScaleNormal="100" zoomScaleSheetLayoutView="100" workbookViewId="0">
      <selection activeCell="D31" sqref="D31"/>
    </sheetView>
  </sheetViews>
  <sheetFormatPr baseColWidth="10" defaultColWidth="10.88671875" defaultRowHeight="14.4" x14ac:dyDescent="0.3"/>
  <cols>
    <col min="1" max="1" width="23" style="8" customWidth="1"/>
    <col min="2" max="2" width="19.88671875" style="8" bestFit="1" customWidth="1"/>
    <col min="3" max="10" width="12.6640625" style="8" customWidth="1"/>
    <col min="11" max="11" width="11.44140625" style="8"/>
  </cols>
  <sheetData>
    <row r="1" spans="1:11" ht="21.6" thickBot="1" x14ac:dyDescent="0.35">
      <c r="A1" s="21"/>
      <c r="B1" s="58" t="s">
        <v>54</v>
      </c>
      <c r="C1" s="59"/>
      <c r="D1" s="59"/>
      <c r="E1" s="59"/>
      <c r="F1" s="59"/>
      <c r="G1" s="59"/>
      <c r="H1" s="59"/>
      <c r="I1" s="59"/>
      <c r="J1" s="60"/>
      <c r="K1" s="1"/>
    </row>
    <row r="2" spans="1:11" ht="21.6" thickBot="1" x14ac:dyDescent="0.35">
      <c r="A2" s="22"/>
      <c r="B2" s="61" t="s">
        <v>0</v>
      </c>
      <c r="C2" s="62"/>
      <c r="D2" s="61" t="s">
        <v>1</v>
      </c>
      <c r="E2" s="62"/>
      <c r="F2" s="62"/>
      <c r="G2" s="62"/>
      <c r="H2" s="63"/>
      <c r="I2" s="2" t="s">
        <v>2</v>
      </c>
      <c r="J2" s="3" t="s">
        <v>3</v>
      </c>
      <c r="K2" s="1"/>
    </row>
    <row r="3" spans="1:11" ht="21.6" thickBot="1" x14ac:dyDescent="0.35">
      <c r="A3" s="23"/>
      <c r="B3" s="64" t="s">
        <v>4</v>
      </c>
      <c r="C3" s="65"/>
      <c r="D3" s="64" t="s">
        <v>75</v>
      </c>
      <c r="E3" s="65"/>
      <c r="F3" s="65"/>
      <c r="G3" s="65"/>
      <c r="H3" s="66"/>
      <c r="I3" s="4">
        <v>46020</v>
      </c>
      <c r="J3" s="5">
        <v>0</v>
      </c>
      <c r="K3" s="1"/>
    </row>
    <row r="4" spans="1:11" ht="15" x14ac:dyDescent="0.25">
      <c r="A4" s="67"/>
      <c r="B4" s="68"/>
      <c r="C4" s="68"/>
      <c r="D4" s="69"/>
      <c r="E4" s="69"/>
      <c r="F4" s="69"/>
      <c r="G4" s="69"/>
      <c r="H4" s="69"/>
      <c r="I4" s="68"/>
      <c r="J4" s="70"/>
      <c r="K4" s="1"/>
    </row>
    <row r="5" spans="1:11" ht="3" customHeight="1" x14ac:dyDescent="0.25">
      <c r="A5" s="55"/>
      <c r="B5" s="56"/>
      <c r="C5" s="56"/>
      <c r="D5" s="56"/>
      <c r="E5" s="56"/>
      <c r="F5" s="56"/>
      <c r="G5" s="56"/>
      <c r="H5" s="56"/>
      <c r="I5" s="56"/>
      <c r="J5" s="57"/>
      <c r="K5" s="1"/>
    </row>
    <row r="6" spans="1:11" ht="15.6" x14ac:dyDescent="0.3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11" ht="15.6" x14ac:dyDescent="0.3">
      <c r="A7" s="52" t="s">
        <v>6</v>
      </c>
      <c r="B7" s="53"/>
      <c r="C7" s="53"/>
      <c r="D7" s="53"/>
      <c r="E7" s="53"/>
      <c r="F7" s="53"/>
      <c r="G7" s="53"/>
      <c r="H7" s="53"/>
      <c r="I7" s="53"/>
      <c r="J7" s="54"/>
      <c r="K7" s="1"/>
    </row>
    <row r="8" spans="1:11" x14ac:dyDescent="0.3">
      <c r="A8" s="6" t="s">
        <v>7</v>
      </c>
      <c r="B8" s="35" t="s">
        <v>55</v>
      </c>
      <c r="C8" s="36"/>
      <c r="D8" s="36"/>
      <c r="E8" s="36"/>
      <c r="F8" s="36"/>
      <c r="G8" s="36"/>
      <c r="H8" s="36"/>
      <c r="I8" s="36"/>
      <c r="J8" s="37"/>
      <c r="K8" s="1"/>
    </row>
    <row r="9" spans="1:11" x14ac:dyDescent="0.3">
      <c r="A9" s="24" t="s">
        <v>37</v>
      </c>
      <c r="B9" s="35" t="s">
        <v>56</v>
      </c>
      <c r="C9" s="36"/>
      <c r="D9" s="36"/>
      <c r="E9" s="36"/>
      <c r="F9" s="36"/>
      <c r="G9" s="36"/>
      <c r="H9" s="36"/>
      <c r="I9" s="36"/>
      <c r="J9" s="37"/>
      <c r="K9" s="1"/>
    </row>
    <row r="10" spans="1:11" ht="15" x14ac:dyDescent="0.25">
      <c r="A10" s="24" t="s">
        <v>38</v>
      </c>
      <c r="B10" s="35" t="s">
        <v>57</v>
      </c>
      <c r="C10" s="36"/>
      <c r="D10" s="36"/>
      <c r="E10" s="36"/>
      <c r="F10" s="36"/>
      <c r="G10" s="36"/>
      <c r="H10" s="36"/>
      <c r="I10" s="36"/>
      <c r="J10" s="37"/>
      <c r="K10" s="1"/>
    </row>
    <row r="11" spans="1:11" ht="30.75" customHeight="1" x14ac:dyDescent="0.3">
      <c r="A11" s="6" t="s">
        <v>8</v>
      </c>
      <c r="B11" s="38" t="s">
        <v>58</v>
      </c>
      <c r="C11" s="39"/>
      <c r="D11" s="39"/>
      <c r="E11" s="39"/>
      <c r="F11" s="39"/>
      <c r="G11" s="39"/>
      <c r="H11" s="39"/>
      <c r="I11" s="39"/>
      <c r="J11" s="40"/>
    </row>
    <row r="12" spans="1:11" ht="42.75" customHeight="1" x14ac:dyDescent="0.3">
      <c r="A12" s="6" t="s">
        <v>9</v>
      </c>
      <c r="B12" s="41" t="s">
        <v>59</v>
      </c>
      <c r="C12" s="42"/>
      <c r="D12" s="42"/>
      <c r="E12" s="42"/>
      <c r="F12" s="42"/>
      <c r="G12" s="42"/>
      <c r="H12" s="42"/>
      <c r="I12" s="42"/>
      <c r="J12" s="43"/>
    </row>
    <row r="13" spans="1:11" ht="15.6" x14ac:dyDescent="0.3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11" ht="27.75" customHeight="1" x14ac:dyDescent="0.3">
      <c r="A14" s="6" t="s">
        <v>11</v>
      </c>
      <c r="B14" s="25">
        <v>3</v>
      </c>
      <c r="C14" s="47" t="str">
        <f>IFERROR(VLOOKUP(B14,'[1]Validacion datos'!A2:B5,2,FALSE),"")</f>
        <v>DESARROLLO PRODUCTIVO</v>
      </c>
      <c r="D14" s="47"/>
      <c r="E14" s="47"/>
      <c r="F14" s="47"/>
      <c r="G14" s="47"/>
      <c r="H14" s="47"/>
      <c r="I14" s="47"/>
      <c r="J14" s="47"/>
    </row>
    <row r="15" spans="1:11" ht="26.25" customHeight="1" x14ac:dyDescent="0.25">
      <c r="A15" s="6" t="s">
        <v>12</v>
      </c>
      <c r="B15" s="9">
        <v>3.3</v>
      </c>
      <c r="C15" s="47" t="str">
        <f>IFERROR(VLOOKUP(B15,'[1]Validacion datos'!A8:B26,2,FALSE),"")</f>
        <v>Competitividad e innovavión en un ambiente favorable a la cooperación y la responsabilidad social</v>
      </c>
      <c r="D15" s="47"/>
      <c r="E15" s="47"/>
      <c r="F15" s="47"/>
      <c r="G15" s="47"/>
      <c r="H15" s="47"/>
      <c r="I15" s="47"/>
      <c r="J15" s="47"/>
    </row>
    <row r="16" spans="1:11" ht="38.25" customHeight="1" x14ac:dyDescent="0.3">
      <c r="A16" s="6" t="s">
        <v>13</v>
      </c>
      <c r="B16" s="10" t="s">
        <v>60</v>
      </c>
      <c r="C16" s="47" t="str">
        <f>IFERROR(VLOOKUP(B16,'[1]Validacion datos'!D8:E64,2,FALSE),"")</f>
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</c>
      <c r="D16" s="47"/>
      <c r="E16" s="47"/>
      <c r="F16" s="47"/>
      <c r="G16" s="47"/>
      <c r="H16" s="47"/>
      <c r="I16" s="47"/>
      <c r="J16" s="47"/>
    </row>
    <row r="17" spans="1:11" ht="15.6" x14ac:dyDescent="0.3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1" ht="29.25" customHeight="1" x14ac:dyDescent="0.3">
      <c r="A18" s="6" t="s">
        <v>15</v>
      </c>
      <c r="B18" s="42" t="s">
        <v>61</v>
      </c>
      <c r="C18" s="42"/>
      <c r="D18" s="42"/>
      <c r="E18" s="42"/>
      <c r="F18" s="42"/>
      <c r="G18" s="42"/>
      <c r="H18" s="42"/>
      <c r="I18" s="42"/>
      <c r="J18" s="43"/>
    </row>
    <row r="19" spans="1:11" ht="33" customHeight="1" x14ac:dyDescent="0.3">
      <c r="A19" s="11" t="s">
        <v>16</v>
      </c>
      <c r="B19" s="42" t="s">
        <v>72</v>
      </c>
      <c r="C19" s="42"/>
      <c r="D19" s="42"/>
      <c r="E19" s="42"/>
      <c r="F19" s="42"/>
      <c r="G19" s="42"/>
      <c r="H19" s="42"/>
      <c r="I19" s="42"/>
      <c r="J19" s="43"/>
    </row>
    <row r="20" spans="1:11" ht="34.5" customHeight="1" x14ac:dyDescent="0.25">
      <c r="A20" s="11" t="s">
        <v>17</v>
      </c>
      <c r="B20" s="42" t="s">
        <v>73</v>
      </c>
      <c r="C20" s="42"/>
      <c r="D20" s="42"/>
      <c r="E20" s="42"/>
      <c r="F20" s="42"/>
      <c r="G20" s="42"/>
      <c r="H20" s="42"/>
      <c r="I20" s="42"/>
      <c r="J20" s="43"/>
    </row>
    <row r="21" spans="1:11" ht="35.25" customHeight="1" x14ac:dyDescent="0.3">
      <c r="A21" s="11" t="s">
        <v>39</v>
      </c>
      <c r="B21" s="42" t="s">
        <v>74</v>
      </c>
      <c r="C21" s="42"/>
      <c r="D21" s="42"/>
      <c r="E21" s="42"/>
      <c r="F21" s="42"/>
      <c r="G21" s="42"/>
      <c r="H21" s="42"/>
      <c r="I21" s="42"/>
      <c r="J21" s="43"/>
      <c r="K21" s="1"/>
    </row>
    <row r="22" spans="1:11" ht="15.6" x14ac:dyDescent="0.3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1" ht="15.6" x14ac:dyDescent="0.3">
      <c r="A23" s="52" t="s">
        <v>19</v>
      </c>
      <c r="B23" s="53"/>
      <c r="C23" s="53"/>
      <c r="D23" s="53"/>
      <c r="E23" s="53"/>
      <c r="F23" s="53"/>
      <c r="G23" s="53"/>
      <c r="H23" s="53"/>
      <c r="I23" s="53"/>
      <c r="J23" s="54"/>
      <c r="K23" s="1"/>
    </row>
    <row r="24" spans="1:11" ht="15" customHeight="1" x14ac:dyDescent="0.3">
      <c r="A24" s="71" t="s">
        <v>20</v>
      </c>
      <c r="B24" s="72"/>
      <c r="C24" s="73" t="s">
        <v>21</v>
      </c>
      <c r="D24" s="75"/>
      <c r="E24" s="75"/>
      <c r="F24" s="75" t="s">
        <v>22</v>
      </c>
      <c r="G24" s="75"/>
      <c r="H24" s="72"/>
      <c r="I24" s="73" t="s">
        <v>23</v>
      </c>
      <c r="J24" s="74"/>
    </row>
    <row r="25" spans="1:11" x14ac:dyDescent="0.3">
      <c r="A25" s="48"/>
      <c r="B25" s="49"/>
      <c r="C25" s="79">
        <f>SUM(Tabla1[Financiera
(B)])</f>
        <v>1294803407.1120961</v>
      </c>
      <c r="D25" s="80"/>
      <c r="E25" s="81"/>
      <c r="F25" s="79">
        <f>SUM(Tabla1[Financiera 
 (F)])</f>
        <v>0</v>
      </c>
      <c r="G25" s="80"/>
      <c r="H25" s="81"/>
      <c r="I25" s="50">
        <f>+IF(F25&gt;0,F25/C25,0)</f>
        <v>0</v>
      </c>
      <c r="J25" s="51"/>
    </row>
    <row r="26" spans="1:11" ht="15.6" x14ac:dyDescent="0.3">
      <c r="A26" s="52" t="s">
        <v>24</v>
      </c>
      <c r="B26" s="53"/>
      <c r="C26" s="53"/>
      <c r="D26" s="53"/>
      <c r="E26" s="53"/>
      <c r="F26" s="53"/>
      <c r="G26" s="53"/>
      <c r="H26" s="53"/>
      <c r="I26" s="53"/>
      <c r="J26" s="54"/>
      <c r="K26" s="1"/>
    </row>
    <row r="27" spans="1:11" x14ac:dyDescent="0.3">
      <c r="A27" s="7"/>
      <c r="B27"/>
      <c r="C27" s="76" t="s">
        <v>25</v>
      </c>
      <c r="D27" s="77"/>
      <c r="E27" s="76" t="s">
        <v>44</v>
      </c>
      <c r="F27" s="77"/>
      <c r="G27" s="76" t="s">
        <v>40</v>
      </c>
      <c r="H27" s="76"/>
      <c r="I27" s="76" t="s">
        <v>26</v>
      </c>
      <c r="J27" s="78"/>
    </row>
    <row r="28" spans="1:11" ht="41.4" x14ac:dyDescent="0.3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36" x14ac:dyDescent="0.3">
      <c r="A29" s="30" t="s">
        <v>62</v>
      </c>
      <c r="B29" s="31" t="s">
        <v>63</v>
      </c>
      <c r="C29" s="15">
        <v>6946</v>
      </c>
      <c r="D29" s="15">
        <v>153482968.64556599</v>
      </c>
      <c r="E29" s="15">
        <f>+Tabla1[[#This Row],[Física
(A)]]</f>
        <v>6946</v>
      </c>
      <c r="F29" s="16">
        <f>+Tabla1[[#This Row],[Financiera
(B)]]</f>
        <v>153482968.64556599</v>
      </c>
      <c r="G29" s="17">
        <v>0</v>
      </c>
      <c r="H29" s="16">
        <v>0</v>
      </c>
      <c r="I29" s="18">
        <f t="shared" ref="I29:J31" si="0">IF(G29&gt;0,G29/C29,0)</f>
        <v>0</v>
      </c>
      <c r="J29" s="19">
        <f t="shared" si="0"/>
        <v>0</v>
      </c>
    </row>
    <row r="30" spans="1:11" ht="36" x14ac:dyDescent="0.3">
      <c r="A30" s="30" t="s">
        <v>64</v>
      </c>
      <c r="B30" s="31" t="s">
        <v>65</v>
      </c>
      <c r="C30" s="15">
        <v>12</v>
      </c>
      <c r="D30" s="15">
        <v>8251752.9999999991</v>
      </c>
      <c r="E30" s="15">
        <v>13</v>
      </c>
      <c r="F30" s="16">
        <f>+Tabla1[[#This Row],[Financiera
(B)]]</f>
        <v>8251752.9999999991</v>
      </c>
      <c r="G30" s="17">
        <v>0</v>
      </c>
      <c r="H30" s="16">
        <v>0</v>
      </c>
      <c r="I30" s="18">
        <f t="shared" si="0"/>
        <v>0</v>
      </c>
      <c r="J30" s="19">
        <f t="shared" si="0"/>
        <v>0</v>
      </c>
    </row>
    <row r="31" spans="1:11" ht="60" x14ac:dyDescent="0.3">
      <c r="A31" s="30" t="s">
        <v>67</v>
      </c>
      <c r="B31" s="31" t="s">
        <v>68</v>
      </c>
      <c r="C31" s="15">
        <v>283400</v>
      </c>
      <c r="D31" s="15">
        <v>1133068685.4665301</v>
      </c>
      <c r="E31" s="15">
        <f>+Tabla1[[#This Row],[Física
(A)]]</f>
        <v>283400</v>
      </c>
      <c r="F31" s="16">
        <f>+Tabla1[[#This Row],[Financiera
(B)]]</f>
        <v>1133068685.4665301</v>
      </c>
      <c r="G31" s="17">
        <v>0</v>
      </c>
      <c r="H31" s="16">
        <v>0</v>
      </c>
      <c r="I31" s="18">
        <f t="shared" si="0"/>
        <v>0</v>
      </c>
      <c r="J31" s="19">
        <f t="shared" si="0"/>
        <v>0</v>
      </c>
      <c r="K31" s="1"/>
    </row>
    <row r="32" spans="1:11" ht="15.6" x14ac:dyDescent="0.3">
      <c r="A32" s="44" t="s">
        <v>29</v>
      </c>
      <c r="B32" s="45"/>
      <c r="C32" s="45"/>
      <c r="D32" s="45"/>
      <c r="E32" s="45"/>
      <c r="F32" s="45"/>
      <c r="G32" s="45"/>
      <c r="H32" s="45"/>
      <c r="I32" s="45"/>
      <c r="J32" s="46"/>
    </row>
    <row r="33" spans="1:11" ht="51" customHeight="1" x14ac:dyDescent="0.3">
      <c r="A33" s="52" t="s">
        <v>30</v>
      </c>
      <c r="B33" s="53"/>
      <c r="C33" s="53"/>
      <c r="D33" s="53"/>
      <c r="E33" s="53"/>
      <c r="F33" s="53"/>
      <c r="G33" s="53"/>
      <c r="H33" s="53"/>
      <c r="I33" s="53"/>
      <c r="J33" s="54"/>
    </row>
    <row r="34" spans="1:11" x14ac:dyDescent="0.3">
      <c r="A34" s="20" t="s">
        <v>31</v>
      </c>
      <c r="B34" s="42" t="s">
        <v>69</v>
      </c>
      <c r="C34" s="42"/>
      <c r="D34" s="42"/>
      <c r="E34" s="42"/>
      <c r="F34" s="42"/>
      <c r="G34" s="42"/>
      <c r="H34" s="42"/>
      <c r="I34" s="42"/>
      <c r="J34" s="43"/>
    </row>
    <row r="35" spans="1:11" x14ac:dyDescent="0.3">
      <c r="A35" s="20" t="s">
        <v>32</v>
      </c>
      <c r="B35" s="42" t="s">
        <v>69</v>
      </c>
      <c r="C35" s="42"/>
      <c r="D35" s="42"/>
      <c r="E35" s="42"/>
      <c r="F35" s="42"/>
      <c r="G35" s="42"/>
      <c r="H35" s="42"/>
      <c r="I35" s="42"/>
      <c r="J35" s="43"/>
    </row>
    <row r="36" spans="1:11" x14ac:dyDescent="0.3">
      <c r="A36" s="20" t="s">
        <v>33</v>
      </c>
      <c r="B36" s="42" t="s">
        <v>69</v>
      </c>
      <c r="C36" s="42"/>
      <c r="D36" s="42"/>
      <c r="E36" s="42"/>
      <c r="F36" s="42"/>
      <c r="G36" s="42"/>
      <c r="H36" s="42"/>
      <c r="I36" s="42"/>
      <c r="J36" s="43"/>
    </row>
    <row r="37" spans="1:11" ht="28.8" x14ac:dyDescent="0.3">
      <c r="A37" s="20" t="s">
        <v>34</v>
      </c>
      <c r="B37" s="42" t="s">
        <v>69</v>
      </c>
      <c r="C37" s="42"/>
      <c r="D37" s="42"/>
      <c r="E37" s="42"/>
      <c r="F37" s="42"/>
      <c r="G37" s="42"/>
      <c r="H37" s="42"/>
      <c r="I37" s="42"/>
      <c r="J37" s="43"/>
      <c r="K37" s="1"/>
    </row>
    <row r="38" spans="1:11" ht="27.75" customHeight="1" x14ac:dyDescent="0.3">
      <c r="A38" s="44" t="s">
        <v>35</v>
      </c>
      <c r="B38" s="45"/>
      <c r="C38" s="45"/>
      <c r="D38" s="45"/>
      <c r="E38" s="45"/>
      <c r="F38" s="45"/>
      <c r="G38" s="45"/>
      <c r="H38" s="45"/>
      <c r="I38" s="45"/>
      <c r="J38" s="46"/>
    </row>
    <row r="39" spans="1:11" ht="27.75" customHeight="1" x14ac:dyDescent="0.3">
      <c r="A39" s="83" t="s">
        <v>36</v>
      </c>
      <c r="B39" s="84"/>
      <c r="C39" s="84"/>
      <c r="D39" s="84"/>
      <c r="E39" s="84"/>
      <c r="F39" s="84"/>
      <c r="G39" s="84"/>
      <c r="H39" s="84"/>
      <c r="I39" s="84"/>
      <c r="J39" s="85"/>
    </row>
    <row r="40" spans="1:11" ht="30.75" customHeight="1" x14ac:dyDescent="0.3">
      <c r="A40" s="86" t="s">
        <v>70</v>
      </c>
      <c r="B40" s="87"/>
      <c r="C40" s="87"/>
      <c r="D40" s="87"/>
      <c r="E40" s="87"/>
      <c r="F40" s="87"/>
      <c r="G40" s="87"/>
      <c r="H40" s="87"/>
      <c r="I40" s="87"/>
      <c r="J40" s="88"/>
    </row>
    <row r="41" spans="1:11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1" x14ac:dyDescent="0.3">
      <c r="A42" s="89" t="s">
        <v>43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1" x14ac:dyDescent="0.3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1" x14ac:dyDescent="0.3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spans="1:11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spans="1:11" x14ac:dyDescent="0.3">
      <c r="F46" s="33" t="s">
        <v>76</v>
      </c>
      <c r="G46" s="33"/>
      <c r="H46" s="33"/>
      <c r="I46" s="33"/>
      <c r="J46" s="33"/>
    </row>
    <row r="47" spans="1:11" x14ac:dyDescent="0.3">
      <c r="A47" s="27" t="s">
        <v>51</v>
      </c>
      <c r="B47" s="28">
        <f>C25</f>
        <v>1294803407.1120961</v>
      </c>
      <c r="F47" s="34" t="s">
        <v>77</v>
      </c>
      <c r="G47" s="34"/>
      <c r="H47" s="34"/>
      <c r="I47" s="34"/>
      <c r="J47" s="34"/>
    </row>
    <row r="48" spans="1:11" x14ac:dyDescent="0.3">
      <c r="A48" s="27" t="s">
        <v>52</v>
      </c>
      <c r="B48" s="28"/>
      <c r="G48" s="82"/>
      <c r="H48" s="82"/>
      <c r="I48" s="82"/>
      <c r="J48" s="82"/>
    </row>
    <row r="49" spans="1:2" x14ac:dyDescent="0.3">
      <c r="A49" s="27" t="s">
        <v>53</v>
      </c>
      <c r="B49" s="28"/>
    </row>
  </sheetData>
  <mergeCells count="51">
    <mergeCell ref="C15:J15"/>
    <mergeCell ref="G48:J48"/>
    <mergeCell ref="A38:J38"/>
    <mergeCell ref="A39:J39"/>
    <mergeCell ref="A40:J40"/>
    <mergeCell ref="A42:J42"/>
    <mergeCell ref="C16:J16"/>
    <mergeCell ref="A17:J17"/>
    <mergeCell ref="B18:J18"/>
    <mergeCell ref="B19:J19"/>
    <mergeCell ref="B20:J20"/>
    <mergeCell ref="B21:J21"/>
    <mergeCell ref="A32:J32"/>
    <mergeCell ref="A33:J33"/>
    <mergeCell ref="A22:J22"/>
    <mergeCell ref="A23:J23"/>
    <mergeCell ref="A24:B24"/>
    <mergeCell ref="I24:J24"/>
    <mergeCell ref="C24:E24"/>
    <mergeCell ref="F24:H24"/>
    <mergeCell ref="C27:D27"/>
    <mergeCell ref="G27:H27"/>
    <mergeCell ref="I27:J27"/>
    <mergeCell ref="E27:F27"/>
    <mergeCell ref="C25:E25"/>
    <mergeCell ref="F25:H2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F46:J46"/>
    <mergeCell ref="F47:J47"/>
    <mergeCell ref="B8:J8"/>
    <mergeCell ref="B11:J11"/>
    <mergeCell ref="B12:J12"/>
    <mergeCell ref="A13:J13"/>
    <mergeCell ref="C14:J14"/>
    <mergeCell ref="B9:J9"/>
    <mergeCell ref="B10:J10"/>
    <mergeCell ref="B34:J34"/>
    <mergeCell ref="B35:J35"/>
    <mergeCell ref="B36:J36"/>
    <mergeCell ref="B37:J37"/>
    <mergeCell ref="A25:B25"/>
    <mergeCell ref="I25:J25"/>
    <mergeCell ref="A26:J26"/>
  </mergeCells>
  <phoneticPr fontId="22" type="noConversion"/>
  <dataValidations count="13">
    <dataValidation allowBlank="1" showInputMessage="1" showErrorMessage="1" prompt="Monto presupuestado para el producto" sqref="B47:B49 F28:F31 D28:D31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40:J41"/>
    <dataValidation allowBlank="1" showInputMessage="1" showErrorMessage="1" prompt="Nombre del producto" sqref="B34:J37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J10"/>
    <dataValidation allowBlank="1" sqref="A8"/>
    <dataValidation allowBlank="1" showInputMessage="1" showErrorMessage="1" prompt="Monto ejecutado en el trimestre" sqref="H28:H31"/>
    <dataValidation allowBlank="1" showInputMessage="1" showErrorMessage="1" prompt="Meta alcanzada en el trimestre" sqref="G28:G31"/>
    <dataValidation allowBlank="1" showInputMessage="1" showErrorMessage="1" prompt="Meta anual del indicador" sqref="E28:E31 C28:C31"/>
    <dataValidation allowBlank="1" showInputMessage="1" showErrorMessage="1" prompt="Nombre del indicador" sqref="B28:B31"/>
    <dataValidation allowBlank="1" showInputMessage="1" showErrorMessage="1" prompt="Nombre de cada producto" sqref="A28:A31"/>
  </dataValidations>
  <pageMargins left="0.7" right="0.7" top="0.75" bottom="0.75" header="0.3" footer="0.3"/>
  <pageSetup scale="60" orientation="portrait" r:id="rId1"/>
  <ignoredErrors>
    <ignoredError sqref="I29:J29" unlocked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showGridLines="0" view="pageBreakPreview" topLeftCell="A31" zoomScale="90" zoomScaleNormal="100" zoomScaleSheetLayoutView="90" workbookViewId="0">
      <selection activeCell="B9" sqref="B9:J9"/>
    </sheetView>
  </sheetViews>
  <sheetFormatPr baseColWidth="10" defaultColWidth="10.88671875" defaultRowHeight="14.4" x14ac:dyDescent="0.3"/>
  <cols>
    <col min="1" max="1" width="23" style="8" customWidth="1"/>
    <col min="2" max="2" width="19.88671875" style="8" bestFit="1" customWidth="1"/>
    <col min="3" max="10" width="12.6640625" style="8" customWidth="1"/>
    <col min="11" max="11" width="10.88671875" style="8"/>
  </cols>
  <sheetData>
    <row r="1" spans="1:11" ht="21.6" thickBot="1" x14ac:dyDescent="0.35">
      <c r="A1" s="21"/>
      <c r="B1" s="58" t="s">
        <v>54</v>
      </c>
      <c r="C1" s="59"/>
      <c r="D1" s="59"/>
      <c r="E1" s="59"/>
      <c r="F1" s="59"/>
      <c r="G1" s="59"/>
      <c r="H1" s="59"/>
      <c r="I1" s="59"/>
      <c r="J1" s="60"/>
      <c r="K1" s="1"/>
    </row>
    <row r="2" spans="1:11" ht="21.6" thickBot="1" x14ac:dyDescent="0.35">
      <c r="A2" s="22"/>
      <c r="B2" s="61" t="s">
        <v>0</v>
      </c>
      <c r="C2" s="62"/>
      <c r="D2" s="61" t="s">
        <v>1</v>
      </c>
      <c r="E2" s="62"/>
      <c r="F2" s="62"/>
      <c r="G2" s="62"/>
      <c r="H2" s="63"/>
      <c r="I2" s="2" t="s">
        <v>2</v>
      </c>
      <c r="J2" s="3" t="s">
        <v>3</v>
      </c>
      <c r="K2" s="1"/>
    </row>
    <row r="3" spans="1:11" ht="21.6" thickBot="1" x14ac:dyDescent="0.35">
      <c r="A3" s="23"/>
      <c r="B3" s="64" t="s">
        <v>4</v>
      </c>
      <c r="C3" s="65"/>
      <c r="D3" s="64" t="s">
        <v>75</v>
      </c>
      <c r="E3" s="65"/>
      <c r="F3" s="65"/>
      <c r="G3" s="65"/>
      <c r="H3" s="66"/>
      <c r="I3" s="4">
        <v>47116</v>
      </c>
      <c r="J3" s="5">
        <v>0</v>
      </c>
      <c r="K3" s="1"/>
    </row>
    <row r="4" spans="1:11" ht="15" x14ac:dyDescent="0.25">
      <c r="A4" s="67"/>
      <c r="B4" s="68"/>
      <c r="C4" s="68"/>
      <c r="D4" s="69"/>
      <c r="E4" s="69"/>
      <c r="F4" s="69"/>
      <c r="G4" s="69"/>
      <c r="H4" s="69"/>
      <c r="I4" s="68"/>
      <c r="J4" s="70"/>
      <c r="K4" s="1"/>
    </row>
    <row r="5" spans="1:11" ht="3" customHeight="1" x14ac:dyDescent="0.25">
      <c r="A5" s="55"/>
      <c r="B5" s="56"/>
      <c r="C5" s="56"/>
      <c r="D5" s="56"/>
      <c r="E5" s="56"/>
      <c r="F5" s="56"/>
      <c r="G5" s="56"/>
      <c r="H5" s="56"/>
      <c r="I5" s="56"/>
      <c r="J5" s="57"/>
      <c r="K5" s="1"/>
    </row>
    <row r="6" spans="1:11" ht="15.6" x14ac:dyDescent="0.3">
      <c r="A6" s="44" t="s">
        <v>5</v>
      </c>
      <c r="B6" s="45"/>
      <c r="C6" s="45"/>
      <c r="D6" s="45"/>
      <c r="E6" s="45"/>
      <c r="F6" s="45"/>
      <c r="G6" s="45"/>
      <c r="H6" s="45"/>
      <c r="I6" s="45"/>
      <c r="J6" s="46"/>
      <c r="K6" s="1"/>
    </row>
    <row r="7" spans="1:11" ht="15.6" x14ac:dyDescent="0.3">
      <c r="A7" s="52" t="s">
        <v>6</v>
      </c>
      <c r="B7" s="53"/>
      <c r="C7" s="53"/>
      <c r="D7" s="53"/>
      <c r="E7" s="53"/>
      <c r="F7" s="53"/>
      <c r="G7" s="53"/>
      <c r="H7" s="53"/>
      <c r="I7" s="53"/>
      <c r="J7" s="54"/>
      <c r="K7" s="1"/>
    </row>
    <row r="8" spans="1:11" x14ac:dyDescent="0.3">
      <c r="A8" s="6" t="s">
        <v>7</v>
      </c>
      <c r="B8" s="35" t="s">
        <v>55</v>
      </c>
      <c r="C8" s="36"/>
      <c r="D8" s="36"/>
      <c r="E8" s="36"/>
      <c r="F8" s="36"/>
      <c r="G8" s="36"/>
      <c r="H8" s="36"/>
      <c r="I8" s="36"/>
      <c r="J8" s="37"/>
      <c r="K8" s="1"/>
    </row>
    <row r="9" spans="1:11" x14ac:dyDescent="0.3">
      <c r="A9" s="24" t="s">
        <v>37</v>
      </c>
      <c r="B9" s="35" t="s">
        <v>56</v>
      </c>
      <c r="C9" s="36"/>
      <c r="D9" s="36"/>
      <c r="E9" s="36"/>
      <c r="F9" s="36"/>
      <c r="G9" s="36"/>
      <c r="H9" s="36"/>
      <c r="I9" s="36"/>
      <c r="J9" s="37"/>
      <c r="K9" s="1"/>
    </row>
    <row r="10" spans="1:11" ht="15" x14ac:dyDescent="0.25">
      <c r="A10" s="24" t="s">
        <v>38</v>
      </c>
      <c r="B10" s="35" t="s">
        <v>57</v>
      </c>
      <c r="C10" s="36"/>
      <c r="D10" s="36"/>
      <c r="E10" s="36"/>
      <c r="F10" s="36"/>
      <c r="G10" s="36"/>
      <c r="H10" s="36"/>
      <c r="I10" s="36"/>
      <c r="J10" s="37"/>
      <c r="K10" s="1"/>
    </row>
    <row r="11" spans="1:11" ht="30.75" customHeight="1" x14ac:dyDescent="0.3">
      <c r="A11" s="6" t="s">
        <v>8</v>
      </c>
      <c r="B11" s="38" t="s">
        <v>58</v>
      </c>
      <c r="C11" s="39"/>
      <c r="D11" s="39"/>
      <c r="E11" s="39"/>
      <c r="F11" s="39"/>
      <c r="G11" s="39"/>
      <c r="H11" s="39"/>
      <c r="I11" s="39"/>
      <c r="J11" s="40"/>
    </row>
    <row r="12" spans="1:11" ht="42.75" customHeight="1" x14ac:dyDescent="0.3">
      <c r="A12" s="6" t="s">
        <v>9</v>
      </c>
      <c r="B12" s="41" t="s">
        <v>59</v>
      </c>
      <c r="C12" s="42"/>
      <c r="D12" s="42"/>
      <c r="E12" s="42"/>
      <c r="F12" s="42"/>
      <c r="G12" s="42"/>
      <c r="H12" s="42"/>
      <c r="I12" s="42"/>
      <c r="J12" s="43"/>
    </row>
    <row r="13" spans="1:11" ht="15.6" x14ac:dyDescent="0.3">
      <c r="A13" s="44" t="s">
        <v>10</v>
      </c>
      <c r="B13" s="45"/>
      <c r="C13" s="45"/>
      <c r="D13" s="45"/>
      <c r="E13" s="45"/>
      <c r="F13" s="45"/>
      <c r="G13" s="45"/>
      <c r="H13" s="45"/>
      <c r="I13" s="45"/>
      <c r="J13" s="46"/>
    </row>
    <row r="14" spans="1:11" ht="27.75" customHeight="1" x14ac:dyDescent="0.3">
      <c r="A14" s="6" t="s">
        <v>11</v>
      </c>
      <c r="B14" s="25">
        <v>4</v>
      </c>
      <c r="C14" s="47" t="str">
        <f>IFERROR(VLOOKUP(B14,'[1]Validacion datos'!A2:B5,2,FALSE),"")</f>
        <v>DESARROLLO SOSTENIBLE</v>
      </c>
      <c r="D14" s="47"/>
      <c r="E14" s="47"/>
      <c r="F14" s="47"/>
      <c r="G14" s="47"/>
      <c r="H14" s="47"/>
      <c r="I14" s="47"/>
      <c r="J14" s="47"/>
    </row>
    <row r="15" spans="1:11" ht="26.25" customHeight="1" x14ac:dyDescent="0.25">
      <c r="A15" s="6" t="s">
        <v>12</v>
      </c>
      <c r="B15" s="9">
        <v>4.3</v>
      </c>
      <c r="C15" s="47" t="str">
        <f>IFERROR(VLOOKUP(B15,'[1]Validacion datos'!A8:B26,2,FALSE),"")</f>
        <v>Adecuada adaptación al cambio climático</v>
      </c>
      <c r="D15" s="47"/>
      <c r="E15" s="47"/>
      <c r="F15" s="47"/>
      <c r="G15" s="47"/>
      <c r="H15" s="47"/>
      <c r="I15" s="47"/>
      <c r="J15" s="47"/>
    </row>
    <row r="16" spans="1:11" ht="31.5" customHeight="1" x14ac:dyDescent="0.3">
      <c r="A16" s="6" t="s">
        <v>13</v>
      </c>
      <c r="B16" s="10" t="s">
        <v>71</v>
      </c>
      <c r="C16" s="47" t="str">
        <f>IFERROR(VLOOKUP(B16,'[1]Validacion datos'!D8:E64,2,FALSE),"")</f>
        <v>Reducir la vulnerabilidad, avanzar en la adaptación a los efectos del cambio climático y contribuir a la mitigación de sus causas</v>
      </c>
      <c r="D16" s="47"/>
      <c r="E16" s="47"/>
      <c r="F16" s="47"/>
      <c r="G16" s="47"/>
      <c r="H16" s="47"/>
      <c r="I16" s="47"/>
      <c r="J16" s="47"/>
    </row>
    <row r="17" spans="1:11" ht="15.6" x14ac:dyDescent="0.3">
      <c r="A17" s="44" t="s">
        <v>14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1" ht="29.25" customHeight="1" x14ac:dyDescent="0.3">
      <c r="A18" s="6" t="s">
        <v>15</v>
      </c>
      <c r="B18" s="42" t="s">
        <v>61</v>
      </c>
      <c r="C18" s="42"/>
      <c r="D18" s="42"/>
      <c r="E18" s="42"/>
      <c r="F18" s="42"/>
      <c r="G18" s="42"/>
      <c r="H18" s="42"/>
      <c r="I18" s="42"/>
      <c r="J18" s="43"/>
    </row>
    <row r="19" spans="1:11" ht="33" customHeight="1" x14ac:dyDescent="0.3">
      <c r="A19" s="11" t="s">
        <v>16</v>
      </c>
      <c r="B19" s="42" t="s">
        <v>72</v>
      </c>
      <c r="C19" s="42"/>
      <c r="D19" s="42"/>
      <c r="E19" s="42"/>
      <c r="F19" s="42"/>
      <c r="G19" s="42"/>
      <c r="H19" s="42"/>
      <c r="I19" s="42"/>
      <c r="J19" s="43"/>
    </row>
    <row r="20" spans="1:11" ht="34.5" customHeight="1" x14ac:dyDescent="0.25">
      <c r="A20" s="11" t="s">
        <v>17</v>
      </c>
      <c r="B20" s="42" t="s">
        <v>73</v>
      </c>
      <c r="C20" s="42"/>
      <c r="D20" s="42"/>
      <c r="E20" s="42"/>
      <c r="F20" s="42"/>
      <c r="G20" s="42"/>
      <c r="H20" s="42"/>
      <c r="I20" s="42"/>
      <c r="J20" s="43"/>
    </row>
    <row r="21" spans="1:11" ht="35.25" customHeight="1" x14ac:dyDescent="0.3">
      <c r="A21" s="11" t="s">
        <v>39</v>
      </c>
      <c r="B21" s="42" t="s">
        <v>74</v>
      </c>
      <c r="C21" s="42"/>
      <c r="D21" s="42"/>
      <c r="E21" s="42"/>
      <c r="F21" s="42"/>
      <c r="G21" s="42"/>
      <c r="H21" s="42"/>
      <c r="I21" s="42"/>
      <c r="J21" s="43"/>
      <c r="K21" s="1"/>
    </row>
    <row r="22" spans="1:11" ht="15.6" x14ac:dyDescent="0.3">
      <c r="A22" s="44" t="s">
        <v>18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1" ht="15.6" x14ac:dyDescent="0.3">
      <c r="A23" s="52" t="s">
        <v>19</v>
      </c>
      <c r="B23" s="53"/>
      <c r="C23" s="53"/>
      <c r="D23" s="53"/>
      <c r="E23" s="53"/>
      <c r="F23" s="53"/>
      <c r="G23" s="53"/>
      <c r="H23" s="53"/>
      <c r="I23" s="53"/>
      <c r="J23" s="54"/>
      <c r="K23" s="1"/>
    </row>
    <row r="24" spans="1:11" ht="15" customHeight="1" x14ac:dyDescent="0.3">
      <c r="A24" s="71" t="s">
        <v>20</v>
      </c>
      <c r="B24" s="72"/>
      <c r="C24" s="73" t="s">
        <v>21</v>
      </c>
      <c r="D24" s="75"/>
      <c r="E24" s="75"/>
      <c r="F24" s="75" t="s">
        <v>22</v>
      </c>
      <c r="G24" s="75"/>
      <c r="H24" s="72"/>
      <c r="I24" s="73" t="s">
        <v>23</v>
      </c>
      <c r="J24" s="74"/>
    </row>
    <row r="25" spans="1:11" ht="15" x14ac:dyDescent="0.25">
      <c r="A25" s="48"/>
      <c r="B25" s="49"/>
      <c r="C25" s="79">
        <f>SUM(Tabla13[Financiera
(B)])</f>
        <v>15000000</v>
      </c>
      <c r="D25" s="80"/>
      <c r="E25" s="81"/>
      <c r="F25" s="79">
        <f>SUM(Tabla13[Financiera 
 (F)])</f>
        <v>0</v>
      </c>
      <c r="G25" s="80"/>
      <c r="H25" s="81"/>
      <c r="I25" s="50">
        <f>+IF(F25&gt;0,F25/C25,0)</f>
        <v>0</v>
      </c>
      <c r="J25" s="51"/>
    </row>
    <row r="26" spans="1:11" ht="15.6" x14ac:dyDescent="0.3">
      <c r="A26" s="52" t="s">
        <v>24</v>
      </c>
      <c r="B26" s="53"/>
      <c r="C26" s="53"/>
      <c r="D26" s="53"/>
      <c r="E26" s="53"/>
      <c r="F26" s="53"/>
      <c r="G26" s="53"/>
      <c r="H26" s="53"/>
      <c r="I26" s="53"/>
      <c r="J26" s="54"/>
      <c r="K26" s="1"/>
    </row>
    <row r="27" spans="1:11" x14ac:dyDescent="0.3">
      <c r="A27" s="7"/>
      <c r="B27"/>
      <c r="C27" s="76" t="s">
        <v>25</v>
      </c>
      <c r="D27" s="77"/>
      <c r="E27" s="76" t="s">
        <v>44</v>
      </c>
      <c r="F27" s="77"/>
      <c r="G27" s="76" t="s">
        <v>40</v>
      </c>
      <c r="H27" s="76"/>
      <c r="I27" s="76" t="s">
        <v>26</v>
      </c>
      <c r="J27" s="78"/>
    </row>
    <row r="28" spans="1:11" ht="41.4" x14ac:dyDescent="0.3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72" x14ac:dyDescent="0.3">
      <c r="A29" s="30" t="s">
        <v>66</v>
      </c>
      <c r="B29" s="32" t="s">
        <v>78</v>
      </c>
      <c r="C29" s="15">
        <v>4</v>
      </c>
      <c r="D29" s="15">
        <v>15000000</v>
      </c>
      <c r="E29" s="15">
        <v>50</v>
      </c>
      <c r="F29" s="16">
        <f>+Tabla13[[#This Row],[Financiera
(B)]]</f>
        <v>15000000</v>
      </c>
      <c r="G29" s="17">
        <v>0</v>
      </c>
      <c r="H29" s="16">
        <v>0</v>
      </c>
      <c r="I29" s="18">
        <f>IF(G29&gt;0,G29/C29,0)</f>
        <v>0</v>
      </c>
      <c r="J29" s="19">
        <f>IF(H29&gt;0,H29/D29,0)</f>
        <v>0</v>
      </c>
    </row>
    <row r="30" spans="1:11" ht="15.6" x14ac:dyDescent="0.3">
      <c r="A30" s="44" t="s">
        <v>29</v>
      </c>
      <c r="B30" s="45"/>
      <c r="C30" s="45"/>
      <c r="D30" s="45"/>
      <c r="E30" s="45"/>
      <c r="F30" s="45"/>
      <c r="G30" s="45"/>
      <c r="H30" s="45"/>
      <c r="I30" s="45"/>
      <c r="J30" s="46"/>
    </row>
    <row r="31" spans="1:11" ht="15.6" x14ac:dyDescent="0.3">
      <c r="A31" s="52" t="s">
        <v>30</v>
      </c>
      <c r="B31" s="53"/>
      <c r="C31" s="53"/>
      <c r="D31" s="53"/>
      <c r="E31" s="53"/>
      <c r="F31" s="53"/>
      <c r="G31" s="53"/>
      <c r="H31" s="53"/>
      <c r="I31" s="53"/>
      <c r="J31" s="54"/>
      <c r="K31" s="1"/>
    </row>
    <row r="32" spans="1:11" x14ac:dyDescent="0.3">
      <c r="A32" s="20" t="s">
        <v>31</v>
      </c>
      <c r="B32" s="42" t="s">
        <v>69</v>
      </c>
      <c r="C32" s="42"/>
      <c r="D32" s="42"/>
      <c r="E32" s="42"/>
      <c r="F32" s="42"/>
      <c r="G32" s="42"/>
      <c r="H32" s="42"/>
      <c r="I32" s="42"/>
      <c r="J32" s="43"/>
    </row>
    <row r="33" spans="1:11" x14ac:dyDescent="0.3">
      <c r="A33" s="20" t="s">
        <v>32</v>
      </c>
      <c r="B33" s="42" t="s">
        <v>69</v>
      </c>
      <c r="C33" s="42"/>
      <c r="D33" s="42"/>
      <c r="E33" s="42"/>
      <c r="F33" s="42"/>
      <c r="G33" s="42"/>
      <c r="H33" s="42"/>
      <c r="I33" s="42"/>
      <c r="J33" s="43"/>
    </row>
    <row r="34" spans="1:11" x14ac:dyDescent="0.3">
      <c r="A34" s="20" t="s">
        <v>33</v>
      </c>
      <c r="B34" s="42" t="s">
        <v>69</v>
      </c>
      <c r="C34" s="42"/>
      <c r="D34" s="42"/>
      <c r="E34" s="42"/>
      <c r="F34" s="42"/>
      <c r="G34" s="42"/>
      <c r="H34" s="42"/>
      <c r="I34" s="42"/>
      <c r="J34" s="43"/>
    </row>
    <row r="35" spans="1:11" ht="28.8" x14ac:dyDescent="0.3">
      <c r="A35" s="20" t="s">
        <v>34</v>
      </c>
      <c r="B35" s="42" t="s">
        <v>69</v>
      </c>
      <c r="C35" s="42"/>
      <c r="D35" s="42"/>
      <c r="E35" s="42"/>
      <c r="F35" s="42"/>
      <c r="G35" s="42"/>
      <c r="H35" s="42"/>
      <c r="I35" s="42"/>
      <c r="J35" s="43"/>
    </row>
    <row r="36" spans="1:11" ht="15.6" x14ac:dyDescent="0.3">
      <c r="A36" s="44" t="s">
        <v>35</v>
      </c>
      <c r="B36" s="45"/>
      <c r="C36" s="45"/>
      <c r="D36" s="45"/>
      <c r="E36" s="45"/>
      <c r="F36" s="45"/>
      <c r="G36" s="45"/>
      <c r="H36" s="45"/>
      <c r="I36" s="45"/>
      <c r="J36" s="46"/>
    </row>
    <row r="37" spans="1:11" ht="15.6" x14ac:dyDescent="0.3">
      <c r="A37" s="83" t="s">
        <v>36</v>
      </c>
      <c r="B37" s="84"/>
      <c r="C37" s="84"/>
      <c r="D37" s="84"/>
      <c r="E37" s="84"/>
      <c r="F37" s="84"/>
      <c r="G37" s="84"/>
      <c r="H37" s="84"/>
      <c r="I37" s="84"/>
      <c r="J37" s="85"/>
      <c r="K37" s="1"/>
    </row>
    <row r="38" spans="1:11" ht="27.75" customHeight="1" x14ac:dyDescent="0.3">
      <c r="A38" s="86" t="s">
        <v>70</v>
      </c>
      <c r="B38" s="87"/>
      <c r="C38" s="87"/>
      <c r="D38" s="87"/>
      <c r="E38" s="87"/>
      <c r="F38" s="87"/>
      <c r="G38" s="87"/>
      <c r="H38" s="87"/>
      <c r="I38" s="87"/>
      <c r="J38" s="88"/>
    </row>
    <row r="39" spans="1:11" ht="27.75" customHeight="1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1" ht="30.75" customHeight="1" x14ac:dyDescent="0.3">
      <c r="A40" s="89" t="s">
        <v>43</v>
      </c>
      <c r="B40" s="89"/>
      <c r="C40" s="89"/>
      <c r="D40" s="89"/>
      <c r="E40" s="89"/>
      <c r="F40" s="89"/>
      <c r="G40" s="89"/>
      <c r="H40" s="89"/>
      <c r="I40" s="89"/>
      <c r="J40" s="89"/>
    </row>
    <row r="41" spans="1:11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1" x14ac:dyDescent="0.3">
      <c r="A42" s="29"/>
      <c r="B42" s="29"/>
      <c r="C42" s="29"/>
      <c r="D42" s="29"/>
      <c r="E42" s="29"/>
    </row>
    <row r="43" spans="1:11" x14ac:dyDescent="0.3">
      <c r="A43" s="29"/>
      <c r="B43" s="29"/>
      <c r="C43" s="29"/>
      <c r="D43" s="29"/>
      <c r="E43" s="29"/>
    </row>
    <row r="44" spans="1:11" x14ac:dyDescent="0.3">
      <c r="A44" s="29"/>
      <c r="B44" s="29"/>
      <c r="C44" s="29"/>
      <c r="D44" s="29"/>
      <c r="E44" s="29"/>
    </row>
    <row r="45" spans="1:11" x14ac:dyDescent="0.3">
      <c r="F45" s="33" t="s">
        <v>76</v>
      </c>
      <c r="G45" s="33"/>
      <c r="H45" s="33"/>
      <c r="I45" s="33"/>
      <c r="J45" s="33"/>
    </row>
    <row r="46" spans="1:11" x14ac:dyDescent="0.3">
      <c r="A46" s="27" t="s">
        <v>51</v>
      </c>
      <c r="B46" s="28">
        <f>C25</f>
        <v>15000000</v>
      </c>
      <c r="F46" s="34" t="s">
        <v>77</v>
      </c>
      <c r="G46" s="34"/>
      <c r="H46" s="34"/>
      <c r="I46" s="34"/>
      <c r="J46" s="34"/>
    </row>
    <row r="47" spans="1:11" x14ac:dyDescent="0.3">
      <c r="A47" s="27" t="s">
        <v>52</v>
      </c>
      <c r="B47" s="28"/>
    </row>
    <row r="48" spans="1:11" x14ac:dyDescent="0.3">
      <c r="A48" s="27" t="s">
        <v>53</v>
      </c>
      <c r="B48" s="28"/>
    </row>
  </sheetData>
  <mergeCells count="50">
    <mergeCell ref="A36:J36"/>
    <mergeCell ref="A37:J37"/>
    <mergeCell ref="A38:J38"/>
    <mergeCell ref="A40:J40"/>
    <mergeCell ref="A30:J30"/>
    <mergeCell ref="A31:J31"/>
    <mergeCell ref="B32:J32"/>
    <mergeCell ref="B33:J33"/>
    <mergeCell ref="B34:J34"/>
    <mergeCell ref="B35:J35"/>
    <mergeCell ref="C27:D27"/>
    <mergeCell ref="E27:F27"/>
    <mergeCell ref="G27:H27"/>
    <mergeCell ref="I27:J27"/>
    <mergeCell ref="A22:J22"/>
    <mergeCell ref="A25:B25"/>
    <mergeCell ref="C25:E25"/>
    <mergeCell ref="F25:H25"/>
    <mergeCell ref="I25:J25"/>
    <mergeCell ref="A26:J26"/>
    <mergeCell ref="A23:J23"/>
    <mergeCell ref="A24:B24"/>
    <mergeCell ref="C24:E24"/>
    <mergeCell ref="F24:H24"/>
    <mergeCell ref="I24:J24"/>
    <mergeCell ref="A17:J17"/>
    <mergeCell ref="B18:J18"/>
    <mergeCell ref="B19:J19"/>
    <mergeCell ref="B20:J20"/>
    <mergeCell ref="B11:J11"/>
    <mergeCell ref="B12:J12"/>
    <mergeCell ref="A13:J13"/>
    <mergeCell ref="C14:J14"/>
    <mergeCell ref="C15:J15"/>
    <mergeCell ref="F45:J45"/>
    <mergeCell ref="F46:J46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C16:J16"/>
  </mergeCells>
  <dataValidations count="13">
    <dataValidation allowBlank="1" sqref="A8"/>
    <dataValidation allowBlank="1" showInputMessage="1" prompt="Nombre del capítulo" sqref="B8:J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onto presupuestado para el producto" sqref="B46:B48 F28:F29 D28:D29"/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nual del indicador" sqref="E28:E29 C28:C29"/>
    <dataValidation allowBlank="1" showInputMessage="1" showErrorMessage="1" prompt="Meta alcanzada en el trimestre" sqref="G28:G29"/>
    <dataValidation allowBlank="1" showInputMessage="1" showErrorMessage="1" prompt="Monto ejecutado en el trimestre" sqref="H28:H29"/>
  </dataValidations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 3</vt:lpstr>
      <vt:lpstr>Eje 4</vt:lpstr>
      <vt:lpstr>'Eje 3'!Área_de_impresión</vt:lpstr>
      <vt:lpstr>'Eje 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Anthony Alexander Nuñez Ferreiras</cp:lastModifiedBy>
  <cp:lastPrinted>2025-12-29T17:59:17Z</cp:lastPrinted>
  <dcterms:created xsi:type="dcterms:W3CDTF">2021-03-22T15:50:10Z</dcterms:created>
  <dcterms:modified xsi:type="dcterms:W3CDTF">2026-04-17T19:00:43Z</dcterms:modified>
</cp:coreProperties>
</file>