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-my.sharepoint.com/personal/lgermosen_idac_gov_do/Documents/Desktop/Trnasparencia Enero/enviar por correo/"/>
    </mc:Choice>
  </mc:AlternateContent>
  <xr:revisionPtr revIDLastSave="8" documentId="8_{9DE5CCC1-D7E4-412A-A9D0-D9621A99DA30}" xr6:coauthVersionLast="47" xr6:coauthVersionMax="47" xr10:uidLastSave="{FDA9EBAE-E4F6-4A0F-9F7E-D8CF9A201769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9" i="5" l="1"/>
  <c r="L157" i="5" l="1"/>
  <c r="L159" i="5"/>
  <c r="L160" i="5"/>
  <c r="N80" i="5"/>
  <c r="N129" i="5"/>
  <c r="N141" i="5"/>
  <c r="E62" i="5"/>
  <c r="F62" i="5"/>
  <c r="G62" i="5"/>
  <c r="H62" i="5"/>
  <c r="I62" i="5"/>
  <c r="J62" i="5"/>
  <c r="K62" i="5"/>
  <c r="L62" i="5"/>
  <c r="M62" i="5"/>
  <c r="N62" i="5"/>
  <c r="D62" i="5"/>
  <c r="E56" i="5"/>
  <c r="F56" i="5"/>
  <c r="G56" i="5"/>
  <c r="H56" i="5"/>
  <c r="I56" i="5"/>
  <c r="J56" i="5"/>
  <c r="K56" i="5"/>
  <c r="L56" i="5"/>
  <c r="M56" i="5"/>
  <c r="N56" i="5"/>
  <c r="N43" i="5"/>
  <c r="N42" i="5"/>
  <c r="N37" i="5"/>
  <c r="N36" i="5"/>
  <c r="N35" i="5"/>
  <c r="N33" i="5"/>
  <c r="N32" i="5"/>
  <c r="N31" i="5"/>
  <c r="N221" i="5"/>
  <c r="N215" i="5"/>
  <c r="N203" i="5"/>
  <c r="N209" i="5"/>
  <c r="N105" i="5"/>
  <c r="N117" i="5"/>
  <c r="D123" i="5"/>
  <c r="E123" i="5"/>
  <c r="F123" i="5"/>
  <c r="G123" i="5"/>
  <c r="H123" i="5"/>
  <c r="I123" i="5"/>
  <c r="J123" i="5"/>
  <c r="K123" i="5"/>
  <c r="L123" i="5"/>
  <c r="M123" i="5"/>
  <c r="N123" i="5"/>
  <c r="C123" i="5"/>
  <c r="N111" i="5"/>
  <c r="N92" i="5"/>
  <c r="N86" i="5"/>
  <c r="C56" i="5"/>
  <c r="D56" i="5"/>
  <c r="C62" i="5"/>
  <c r="D31" i="5"/>
  <c r="E31" i="5"/>
  <c r="F31" i="5"/>
  <c r="G31" i="5"/>
  <c r="H31" i="5"/>
  <c r="I31" i="5"/>
  <c r="J31" i="5"/>
  <c r="K31" i="5"/>
  <c r="L31" i="5"/>
  <c r="M31" i="5"/>
  <c r="D32" i="5"/>
  <c r="E32" i="5"/>
  <c r="F32" i="5"/>
  <c r="G32" i="5"/>
  <c r="H32" i="5"/>
  <c r="I32" i="5"/>
  <c r="J32" i="5"/>
  <c r="K32" i="5"/>
  <c r="L32" i="5"/>
  <c r="M32" i="5"/>
  <c r="F33" i="5" l="1"/>
  <c r="J33" i="5"/>
  <c r="G33" i="5"/>
  <c r="I33" i="5"/>
  <c r="L33" i="5"/>
  <c r="D33" i="5"/>
  <c r="K33" i="5"/>
  <c r="M33" i="5"/>
  <c r="E33" i="5"/>
  <c r="H33" i="5"/>
  <c r="M221" i="5"/>
  <c r="M215" i="5"/>
  <c r="M209" i="5"/>
  <c r="M203" i="5"/>
  <c r="M141" i="5" l="1"/>
  <c r="M129" i="5"/>
  <c r="M117" i="5"/>
  <c r="M111" i="5"/>
  <c r="M105" i="5"/>
  <c r="M80" i="5"/>
  <c r="M74" i="5"/>
  <c r="M68" i="5"/>
  <c r="M92" i="5"/>
  <c r="M86" i="5"/>
  <c r="L42" i="5" l="1"/>
  <c r="L215" i="5"/>
  <c r="L221" i="5"/>
  <c r="L209" i="5"/>
  <c r="L203" i="5"/>
  <c r="L129" i="5" l="1"/>
  <c r="L141" i="5"/>
  <c r="L117" i="5"/>
  <c r="L111" i="5"/>
  <c r="L105" i="5"/>
  <c r="L86" i="5"/>
  <c r="L92" i="5"/>
  <c r="L80" i="5"/>
  <c r="L74" i="5"/>
  <c r="L68" i="5"/>
  <c r="K215" i="5"/>
  <c r="K221" i="5"/>
  <c r="K209" i="5"/>
  <c r="K203" i="5"/>
  <c r="K141" i="5" l="1"/>
  <c r="K129" i="5"/>
  <c r="K117" i="5"/>
  <c r="K111" i="5"/>
  <c r="K105" i="5"/>
  <c r="K92" i="5"/>
  <c r="K86" i="5"/>
  <c r="K80" i="5"/>
  <c r="K74" i="5"/>
  <c r="K68" i="5"/>
  <c r="J221" i="5"/>
  <c r="J215" i="5"/>
  <c r="J209" i="5"/>
  <c r="J203" i="5"/>
  <c r="J129" i="5" l="1"/>
  <c r="J141" i="5"/>
  <c r="J117" i="5"/>
  <c r="J111" i="5"/>
  <c r="J105" i="5"/>
  <c r="J92" i="5"/>
  <c r="J86" i="5"/>
  <c r="J80" i="5"/>
  <c r="J74" i="5"/>
  <c r="J68" i="5"/>
  <c r="I74" i="5" l="1"/>
  <c r="I86" i="5"/>
  <c r="I221" i="5"/>
  <c r="I215" i="5"/>
  <c r="I203" i="5"/>
  <c r="I141" i="5" l="1"/>
  <c r="I129" i="5"/>
  <c r="I117" i="5"/>
  <c r="I111" i="5"/>
  <c r="I105" i="5"/>
  <c r="I92" i="5"/>
  <c r="I80" i="5"/>
  <c r="I68" i="5"/>
  <c r="H221" i="5" l="1"/>
  <c r="H215" i="5"/>
  <c r="H209" i="5"/>
  <c r="H203" i="5"/>
  <c r="H141" i="5"/>
  <c r="H129" i="5"/>
  <c r="H117" i="5"/>
  <c r="H111" i="5"/>
  <c r="H105" i="5"/>
  <c r="H68" i="5"/>
  <c r="H74" i="5"/>
  <c r="H80" i="5"/>
  <c r="H86" i="5"/>
  <c r="H92" i="5"/>
  <c r="G36" i="5" l="1"/>
  <c r="G35" i="5"/>
  <c r="G221" i="5"/>
  <c r="G215" i="5"/>
  <c r="G209" i="5"/>
  <c r="G203" i="5"/>
  <c r="G129" i="5"/>
  <c r="G141" i="5"/>
  <c r="G117" i="5"/>
  <c r="G111" i="5"/>
  <c r="G105" i="5"/>
  <c r="G42" i="5"/>
  <c r="G92" i="5"/>
  <c r="G86" i="5"/>
  <c r="G80" i="5"/>
  <c r="F80" i="5"/>
  <c r="G74" i="5"/>
  <c r="G68" i="5"/>
  <c r="G43" i="5" l="1"/>
  <c r="F221" i="5"/>
  <c r="F215" i="5"/>
  <c r="F209" i="5"/>
  <c r="F203" i="5"/>
  <c r="F141" i="5" l="1"/>
  <c r="F129" i="5"/>
  <c r="F117" i="5"/>
  <c r="F111" i="5"/>
  <c r="F105" i="5"/>
  <c r="F92" i="5" l="1"/>
  <c r="F86" i="5"/>
  <c r="F74" i="5"/>
  <c r="F68" i="5"/>
  <c r="E221" i="5"/>
  <c r="E215" i="5"/>
  <c r="E209" i="5"/>
  <c r="E203" i="5"/>
  <c r="E141" i="5" l="1"/>
  <c r="E129" i="5"/>
  <c r="E117" i="5"/>
  <c r="E111" i="5"/>
  <c r="E74" i="5"/>
  <c r="E92" i="5"/>
  <c r="E86" i="5"/>
  <c r="E80" i="5"/>
  <c r="E68" i="5"/>
  <c r="D221" i="5"/>
  <c r="D215" i="5"/>
  <c r="D209" i="5"/>
  <c r="D203" i="5"/>
  <c r="D141" i="5" l="1"/>
  <c r="D129" i="5"/>
  <c r="D117" i="5"/>
  <c r="D111" i="5"/>
  <c r="D105" i="5"/>
  <c r="E105" i="5"/>
  <c r="D68" i="5"/>
  <c r="D74" i="5"/>
  <c r="D80" i="5"/>
  <c r="D86" i="5"/>
  <c r="D92" i="5"/>
  <c r="C68" i="5"/>
  <c r="C74" i="5"/>
  <c r="C80" i="5"/>
  <c r="C86" i="5"/>
  <c r="C92" i="5"/>
  <c r="C105" i="5"/>
  <c r="C111" i="5"/>
  <c r="C117" i="5"/>
  <c r="C129" i="5"/>
  <c r="C141" i="5"/>
  <c r="C221" i="5" l="1"/>
  <c r="C215" i="5"/>
  <c r="C209" i="5"/>
  <c r="C203" i="5" l="1"/>
  <c r="L43" i="5" l="1"/>
  <c r="K43" i="5" l="1"/>
  <c r="L36" i="5"/>
  <c r="L35" i="5"/>
  <c r="K36" i="5" l="1"/>
  <c r="K35" i="5"/>
  <c r="E35" i="5" l="1"/>
  <c r="E36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7" i="5"/>
  <c r="M157" i="5"/>
  <c r="K157" i="5"/>
  <c r="J157" i="5"/>
  <c r="I157" i="5"/>
  <c r="H157" i="5"/>
  <c r="G157" i="5"/>
  <c r="F157" i="5"/>
  <c r="E157" i="5"/>
  <c r="D157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9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M43" i="5"/>
  <c r="J43" i="5"/>
  <c r="I43" i="5"/>
  <c r="H43" i="5"/>
  <c r="F43" i="5"/>
  <c r="E43" i="5"/>
  <c r="D43" i="5"/>
  <c r="C43" i="5"/>
  <c r="M42" i="5"/>
  <c r="K42" i="5"/>
  <c r="J42" i="5"/>
  <c r="I42" i="5"/>
  <c r="H42" i="5"/>
  <c r="F42" i="5"/>
  <c r="E42" i="5"/>
  <c r="D42" i="5"/>
  <c r="C42" i="5"/>
  <c r="M36" i="5"/>
  <c r="J36" i="5"/>
  <c r="I36" i="5"/>
  <c r="H36" i="5"/>
  <c r="F36" i="5"/>
  <c r="D36" i="5"/>
  <c r="C36" i="5"/>
  <c r="M35" i="5"/>
  <c r="J35" i="5"/>
  <c r="I35" i="5"/>
  <c r="H35" i="5"/>
  <c r="F35" i="5"/>
  <c r="E37" i="5"/>
  <c r="D35" i="5"/>
  <c r="C35" i="5"/>
  <c r="C32" i="5"/>
  <c r="C31" i="5"/>
  <c r="M44" i="5" l="1"/>
  <c r="O117" i="5"/>
  <c r="K37" i="5"/>
  <c r="O56" i="5"/>
  <c r="N158" i="5"/>
  <c r="O129" i="5"/>
  <c r="O135" i="5"/>
  <c r="O111" i="5"/>
  <c r="N44" i="5"/>
  <c r="O105" i="5"/>
  <c r="O86" i="5"/>
  <c r="O62" i="5"/>
  <c r="O68" i="5"/>
  <c r="O123" i="5"/>
  <c r="E180" i="5" s="1"/>
  <c r="O141" i="5"/>
  <c r="L37" i="5"/>
  <c r="O92" i="5"/>
  <c r="O80" i="5"/>
  <c r="L158" i="5"/>
  <c r="C159" i="5"/>
  <c r="F158" i="5"/>
  <c r="K44" i="5"/>
  <c r="G159" i="5"/>
  <c r="J158" i="5"/>
  <c r="L44" i="5"/>
  <c r="N154" i="5"/>
  <c r="J44" i="5"/>
  <c r="I44" i="5"/>
  <c r="G44" i="5"/>
  <c r="H37" i="5"/>
  <c r="G154" i="5"/>
  <c r="K154" i="5"/>
  <c r="D155" i="5"/>
  <c r="H155" i="5"/>
  <c r="L155" i="5"/>
  <c r="I156" i="5"/>
  <c r="G158" i="5"/>
  <c r="K158" i="5"/>
  <c r="D159" i="5"/>
  <c r="H159" i="5"/>
  <c r="E160" i="5"/>
  <c r="I160" i="5"/>
  <c r="M160" i="5"/>
  <c r="I37" i="5"/>
  <c r="I154" i="5"/>
  <c r="M158" i="5"/>
  <c r="N159" i="5"/>
  <c r="K160" i="5"/>
  <c r="H154" i="5"/>
  <c r="L154" i="5"/>
  <c r="I155" i="5"/>
  <c r="M155" i="5"/>
  <c r="J156" i="5"/>
  <c r="N156" i="5"/>
  <c r="H158" i="5"/>
  <c r="I159" i="5"/>
  <c r="M159" i="5"/>
  <c r="J160" i="5"/>
  <c r="N160" i="5"/>
  <c r="M37" i="5"/>
  <c r="H44" i="5"/>
  <c r="H160" i="5"/>
  <c r="J37" i="5"/>
  <c r="M154" i="5"/>
  <c r="F155" i="5"/>
  <c r="J155" i="5"/>
  <c r="N155" i="5"/>
  <c r="G156" i="5"/>
  <c r="K156" i="5"/>
  <c r="M156" i="5"/>
  <c r="G37" i="5"/>
  <c r="F154" i="5"/>
  <c r="J154" i="5"/>
  <c r="G155" i="5"/>
  <c r="K155" i="5"/>
  <c r="H156" i="5"/>
  <c r="L156" i="5"/>
  <c r="I158" i="5"/>
  <c r="J159" i="5"/>
  <c r="G160" i="5"/>
  <c r="F44" i="5"/>
  <c r="F160" i="5"/>
  <c r="F156" i="5"/>
  <c r="F37" i="5"/>
  <c r="F159" i="5"/>
  <c r="E44" i="5"/>
  <c r="E159" i="5"/>
  <c r="E155" i="5"/>
  <c r="E154" i="5"/>
  <c r="E158" i="5"/>
  <c r="E156" i="5"/>
  <c r="O221" i="5"/>
  <c r="O215" i="5"/>
  <c r="B16" i="5"/>
  <c r="B21" i="5"/>
  <c r="C33" i="5"/>
  <c r="D160" i="5"/>
  <c r="C160" i="5"/>
  <c r="C158" i="5"/>
  <c r="D158" i="5"/>
  <c r="C157" i="5"/>
  <c r="C156" i="5"/>
  <c r="D156" i="5"/>
  <c r="B17" i="5"/>
  <c r="C155" i="5"/>
  <c r="O36" i="5"/>
  <c r="C154" i="5"/>
  <c r="C37" i="5"/>
  <c r="C44" i="5"/>
  <c r="E38" i="5"/>
  <c r="B18" i="5"/>
  <c r="O35" i="5"/>
  <c r="O43" i="5"/>
  <c r="O32" i="5"/>
  <c r="D154" i="5"/>
  <c r="O31" i="5"/>
  <c r="O203" i="5"/>
  <c r="B22" i="5"/>
  <c r="B20" i="5"/>
  <c r="B19" i="5"/>
  <c r="D44" i="5"/>
  <c r="D37" i="5"/>
  <c r="O42" i="5"/>
  <c r="O209" i="5"/>
  <c r="E179" i="5" l="1"/>
  <c r="E177" i="5"/>
  <c r="E183" i="5"/>
  <c r="E182" i="5"/>
  <c r="E181" i="5"/>
  <c r="E178" i="5"/>
  <c r="G38" i="5"/>
  <c r="N38" i="5"/>
  <c r="L38" i="5"/>
  <c r="K38" i="5"/>
  <c r="I38" i="5"/>
  <c r="H38" i="5"/>
  <c r="M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E184" i="5" l="1"/>
  <c r="F184" i="5" s="1"/>
  <c r="O38" i="5"/>
</calcChain>
</file>

<file path=xl/sharedStrings.xml><?xml version="1.0" encoding="utf-8"?>
<sst xmlns="http://schemas.openxmlformats.org/spreadsheetml/2006/main" count="483" uniqueCount="83">
  <si>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</si>
  <si>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</si>
  <si>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</si>
  <si>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</si>
  <si>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</si>
  <si>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</si>
  <si>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</si>
  <si>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</si>
  <si>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</si>
  <si>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</si>
  <si>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</si>
  <si>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</si>
  <si>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</si>
  <si>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</si>
  <si>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</si>
  <si>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</si>
  <si>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</si>
  <si>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</si>
  <si>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</si>
  <si>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</si>
  <si>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</si>
  <si>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</si>
  <si>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</si>
  <si>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</si>
  <si>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</si>
  <si>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</si>
  <si>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</si>
  <si>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</si>
  <si>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</si>
  <si>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</si>
  <si>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</si>
  <si>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</si>
  <si>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</si>
  <si>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</si>
  <si>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</si>
  <si>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</si>
  <si>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</si>
  <si>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</si>
  <si>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</si>
  <si>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</si>
  <si>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</si>
  <si>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</si>
  <si>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</si>
  <si>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</si>
  <si>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</si>
  <si>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</si>
  <si>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</si>
  <si>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</si>
  <si>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</si>
  <si>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</si>
  <si>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</si>
  <si>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</si>
  <si>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</si>
  <si>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</si>
  <si>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</si>
  <si>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</si>
  <si>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</si>
  <si>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</si>
  <si>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</si>
  <si>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</si>
  <si>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</si>
  <si>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</si>
  <si>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</si>
  <si>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</si>
  <si>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</si>
  <si>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</si>
  <si>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</si>
  <si>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</si>
  <si>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</si>
  <si>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</si>
  <si>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</si>
  <si>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</si>
  <si>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</si>
  <si>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VOLUMEN DE OPERACIONES INTERNACIONALES año 2025</t>
  </si>
  <si>
    <t>VOLUMEN DE PASAJEROS EN VUELOS REGULARES POR MES Y AEROPUERTOS 2026</t>
  </si>
  <si>
    <t>VOLUMEN DE PASAJEROS EN VUELOS REGULARES Y CHARTER año 2026</t>
  </si>
  <si>
    <t>Año 2026</t>
  </si>
  <si>
    <t>año 2025</t>
  </si>
  <si>
    <t>VOLUMEN DE PASAJEROS EN VUELOS CHARTERS POR MES Y AEROPUERTOS 2026</t>
  </si>
  <si>
    <t>VOLUMEN DE OPERACIONES EN VUELOS PRIVADOS POR MES, AÑO 2026</t>
  </si>
  <si>
    <t>VOLUMEN DE OPERACIONES EN VUELOS DOMÉSTICOS POR MES, año 2026</t>
  </si>
  <si>
    <t>VOLUMEN DE OPERACIONES EN VUELOS DE CARGA REGULAR POR MES, año 2026</t>
  </si>
  <si>
    <t>VOLUMEN DE OPERACIONES EN VUELOS DE CARGA CHARTER POR MES,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</si>
</sst>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0;\-0;&quot;-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6" xfId="0" applyBorder="1"/>
    <xf numFmtId="0" fontId="0" fillId="0" borderId="1" xfId="0" applyBorder="1"/>
    <xf numFmtId="0" fontId="2" fillId="2" borderId="0" xfId="0" applyFont="1" applyFill="1"/>
    <xf numFmtId="0" fontId="9" fillId="2" borderId="0" xfId="0" applyFont="1" applyFill="1"/>
    <xf numFmtId="166" fontId="3" fillId="2" borderId="1" xfId="1" applyNumberFormat="1" applyFont="1" applyFill="1" applyBorder="1" applyAlignment="1"/>
    <xf numFmtId="166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504732</c:v>
                </c:pt>
                <c:pt idx="1">
                  <c:v>106103</c:v>
                </c:pt>
                <c:pt idx="2">
                  <c:v>1111544</c:v>
                </c:pt>
                <c:pt idx="3">
                  <c:v>25917</c:v>
                </c:pt>
                <c:pt idx="4">
                  <c:v>206491</c:v>
                </c:pt>
                <c:pt idx="5">
                  <c:v>3714</c:v>
                </c:pt>
                <c:pt idx="6">
                  <c:v>20375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 Año 2026, por Aeropuerto</a:t>
            </a:r>
          </a:p>
        </c:rich>
      </c:tx>
      <c:layout>
        <c:manualLayout>
          <c:xMode val="edge"/>
          <c:yMode val="edge"/>
          <c:x val="0.19217162348674524"/>
          <c:y val="1.5605123969049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Op.'!$C$154:$C$160</c:f>
              <c:numCache>
                <c:formatCode>#,##0</c:formatCode>
                <c:ptCount val="7"/>
                <c:pt idx="0">
                  <c:v>504732</c:v>
                </c:pt>
                <c:pt idx="1">
                  <c:v>106103</c:v>
                </c:pt>
                <c:pt idx="2">
                  <c:v>1111544</c:v>
                </c:pt>
                <c:pt idx="3">
                  <c:v>25917</c:v>
                </c:pt>
                <c:pt idx="4">
                  <c:v>206491</c:v>
                </c:pt>
                <c:pt idx="5">
                  <c:v>3714</c:v>
                </c:pt>
                <c:pt idx="6">
                  <c:v>20375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Op.'!$D$154:$D$160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Op.'!$E$154:$E$160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Op.'!$F$153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Op.'!$F$154:$F$160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Op.'!$G$154:$G$160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Op.'!$H$153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Op.'!$H$154:$H$160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Op.'!$I$153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Op.'!$I$154:$I$160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Op.'!$J$153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Op.'!$J$154:$J$160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Op.'!$K$153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Op.'!$K$154:$K$160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Op.'!$L$154:$L$160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Op.'!$M$154:$M$160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Op.'!$N$154:$N$160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53184"/>
        <c:axId val="117854976"/>
      </c:barChart>
      <c:catAx>
        <c:axId val="117853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854976"/>
        <c:crosses val="autoZero"/>
        <c:auto val="1"/>
        <c:lblAlgn val="ctr"/>
        <c:lblOffset val="100"/>
        <c:noMultiLvlLbl val="0"/>
      </c:catAx>
      <c:valAx>
        <c:axId val="11785497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17853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</a:t>
            </a:r>
            <a:r>
              <a:rPr lang="es-ES" baseline="0"/>
              <a:t> </a:t>
            </a:r>
            <a:r>
              <a:rPr lang="es-ES"/>
              <a:t>2025-2026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ndar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2026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504732</c:v>
                </c:pt>
                <c:pt idx="1">
                  <c:v>106103</c:v>
                </c:pt>
                <c:pt idx="2">
                  <c:v>1111544</c:v>
                </c:pt>
                <c:pt idx="3">
                  <c:v>25917</c:v>
                </c:pt>
                <c:pt idx="4">
                  <c:v>206491</c:v>
                </c:pt>
                <c:pt idx="5">
                  <c:v>3714</c:v>
                </c:pt>
                <c:pt idx="6">
                  <c:v>20375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97856"/>
        <c:axId val="119407360"/>
      </c:lineChart>
      <c:catAx>
        <c:axId val="117897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19407360"/>
        <c:crosses val="autoZero"/>
        <c:auto val="1"/>
        <c:lblAlgn val="ctr"/>
        <c:lblOffset val="100"/>
        <c:noMultiLvlLbl val="0"/>
      </c:catAx>
      <c:valAx>
        <c:axId val="11940736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17897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3437</c:v>
                </c:pt>
                <c:pt idx="1">
                  <c:v>690</c:v>
                </c:pt>
                <c:pt idx="2">
                  <c:v>7098</c:v>
                </c:pt>
                <c:pt idx="3">
                  <c:v>491</c:v>
                </c:pt>
                <c:pt idx="4">
                  <c:v>1429</c:v>
                </c:pt>
                <c:pt idx="5">
                  <c:v>105</c:v>
                </c:pt>
                <c:pt idx="6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254210</xdr:colOff>
      <xdr:row>6</xdr:row>
      <xdr:rowOff>163085</xdr:rowOff>
    </xdr:from>
    <xdr:to>
      <xdr:col>14</xdr:col>
      <xdr:colOff>609232</xdr:colOff>
      <xdr:row>26</xdr:row>
      <xdr:rowOff>22223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647452</xdr:colOff>
      <xdr:row>146</xdr:row>
      <xdr:rowOff>137006</xdr:rowOff>
    </xdr:from>
    <xdr:to>
      <xdr:col>14</xdr:col>
      <xdr:colOff>69081</xdr:colOff>
      <xdr:row>169</xdr:row>
      <xdr:rowOff>14661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638224</xdr:colOff>
      <xdr:row>170</xdr:row>
      <xdr:rowOff>106823</xdr:rowOff>
    </xdr:from>
    <xdr:to>
      <xdr:col>14</xdr:col>
      <xdr:colOff>162009</xdr:colOff>
      <xdr:row>192</xdr:row>
      <xdr:rowOff>92701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 Año 2026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 Año 2026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238"/>
  <sheetViews>
    <sheetView tabSelected="1" showRuler="0" zoomScale="90" zoomScaleNormal="90" zoomScalePageLayoutView="55" workbookViewId="0">
      <selection activeCell="G228" sqref="G228"/>
    </sheetView>
  </sheetViews>
  <sheetFormatPr baseColWidth="10" defaultColWidth="11.42578125" defaultRowHeight="12.75" x14ac:dyDescent="0.2"/>
  <cols>
    <col min="1" max="1" width="18.28515625" style="1" customWidth="1"/>
    <col min="2" max="2" width="12.7109375" style="1" customWidth="1"/>
    <col min="3" max="14" width="12.28515625" style="1" customWidth="1"/>
    <col min="15" max="15" width="11.85546875" style="1" customWidth="1"/>
    <col min="16" max="16" width="12.28515625" style="1" customWidth="1"/>
    <col min="17" max="17" width="12.7109375" style="1" bestFit="1" customWidth="1"/>
    <col min="18" max="16384" width="11.42578125" style="1"/>
  </cols>
  <sheetData>
    <row r="6" spans="1:15" ht="15.75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15.75" customHeigh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14.25" customHeight="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4.25" x14ac:dyDescent="0.2">
      <c r="A16" s="20" t="s">
        <v>22</v>
      </c>
      <c r="B16" s="21">
        <f>+O57+O106</f>
        <v>3437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504732</v>
      </c>
      <c r="O16" s="17"/>
    </row>
    <row r="17" spans="1:15" ht="14.25" x14ac:dyDescent="0.2">
      <c r="A17" s="20" t="s">
        <v>23</v>
      </c>
      <c r="B17" s="21">
        <f>+O63+O112</f>
        <v>690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106103</v>
      </c>
      <c r="O17" s="17"/>
    </row>
    <row r="18" spans="1:15" ht="14.25" x14ac:dyDescent="0.2">
      <c r="A18" s="20" t="s">
        <v>24</v>
      </c>
      <c r="B18" s="21">
        <f>+O69+O118</f>
        <v>7098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1111544</v>
      </c>
      <c r="O18" s="17"/>
    </row>
    <row r="19" spans="1:15" ht="14.25" x14ac:dyDescent="0.2">
      <c r="A19" s="20" t="s">
        <v>25</v>
      </c>
      <c r="B19" s="21">
        <f>+O75+O124</f>
        <v>491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25917</v>
      </c>
      <c r="O19" s="17"/>
    </row>
    <row r="20" spans="1:15" ht="14.25" x14ac:dyDescent="0.2">
      <c r="A20" s="20" t="s">
        <v>26</v>
      </c>
      <c r="B20" s="21">
        <f>+O81+O130</f>
        <v>1429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206491</v>
      </c>
      <c r="O20" s="17"/>
    </row>
    <row r="21" spans="1:15" ht="14.25" x14ac:dyDescent="0.2">
      <c r="A21" s="20" t="s">
        <v>27</v>
      </c>
      <c r="B21" s="21">
        <f>+O87+O136</f>
        <v>105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3714</v>
      </c>
      <c r="O21" s="17"/>
    </row>
    <row r="22" spans="1:15" ht="14.25" x14ac:dyDescent="0.2">
      <c r="A22" s="20" t="s">
        <v>28</v>
      </c>
      <c r="B22" s="21">
        <f>+O93+O142</f>
        <v>167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20375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47" t="s">
        <v>75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9"/>
    </row>
    <row r="30" spans="1:15" x14ac:dyDescent="0.2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x14ac:dyDescent="0.2">
      <c r="A31" s="5"/>
      <c r="B31" s="5" t="s">
        <v>14</v>
      </c>
      <c r="C31" s="6">
        <f t="shared" ref="C31:N31" si="0">+SUM(C54,C60,C66,C72,C84,C78,C90)</f>
        <v>903652</v>
      </c>
      <c r="D31" s="42">
        <f t="shared" si="0"/>
        <v>0</v>
      </c>
      <c r="E31" s="42">
        <f t="shared" si="0"/>
        <v>0</v>
      </c>
      <c r="F31" s="42">
        <f t="shared" si="0"/>
        <v>0</v>
      </c>
      <c r="G31" s="42">
        <f>+SUM(G54,G60,G66,G72,G84,G78,G90)</f>
        <v>0</v>
      </c>
      <c r="H31" s="42">
        <f>+SUM(H54,H60,H66,H72,H84,H78,H90)</f>
        <v>0</v>
      </c>
      <c r="I31" s="42">
        <f>+SUM(I54,I60,I66,I72,I84,I78,I90)</f>
        <v>0</v>
      </c>
      <c r="J31" s="42">
        <f t="shared" si="0"/>
        <v>0</v>
      </c>
      <c r="K31" s="42">
        <f t="shared" si="0"/>
        <v>0</v>
      </c>
      <c r="L31" s="42">
        <f t="shared" si="0"/>
        <v>0</v>
      </c>
      <c r="M31" s="42">
        <f t="shared" si="0"/>
        <v>0</v>
      </c>
      <c r="N31" s="42">
        <f t="shared" si="0"/>
        <v>0</v>
      </c>
      <c r="O31" s="6">
        <f>SUM(C31:N31)</f>
        <v>903652</v>
      </c>
    </row>
    <row r="32" spans="1:15" x14ac:dyDescent="0.2">
      <c r="A32" s="7" t="s">
        <v>15</v>
      </c>
      <c r="B32" s="5" t="s">
        <v>16</v>
      </c>
      <c r="C32" s="6">
        <f t="shared" ref="C32:N32" si="1">+SUM(C55,C61,C67,C73,C85,C79,C91)</f>
        <v>1005032</v>
      </c>
      <c r="D32" s="42">
        <f t="shared" si="1"/>
        <v>0</v>
      </c>
      <c r="E32" s="42">
        <f t="shared" si="1"/>
        <v>0</v>
      </c>
      <c r="F32" s="42">
        <f t="shared" si="1"/>
        <v>0</v>
      </c>
      <c r="G32" s="42">
        <f t="shared" si="1"/>
        <v>0</v>
      </c>
      <c r="H32" s="42">
        <f>+SUM(H55,H61,H67,H73,H85,H79,H91)</f>
        <v>0</v>
      </c>
      <c r="I32" s="42">
        <f>+SUM(I55,I61,I67,I73,I85,I79,I91)</f>
        <v>0</v>
      </c>
      <c r="J32" s="42">
        <f t="shared" si="1"/>
        <v>0</v>
      </c>
      <c r="K32" s="42">
        <f t="shared" si="1"/>
        <v>0</v>
      </c>
      <c r="L32" s="42">
        <f t="shared" si="1"/>
        <v>0</v>
      </c>
      <c r="M32" s="42">
        <f t="shared" si="1"/>
        <v>0</v>
      </c>
      <c r="N32" s="42">
        <f t="shared" si="1"/>
        <v>0</v>
      </c>
      <c r="O32" s="6">
        <f>SUM(C32:N32)</f>
        <v>1005032</v>
      </c>
    </row>
    <row r="33" spans="1:16" x14ac:dyDescent="0.2">
      <c r="A33" s="5"/>
      <c r="B33" s="5" t="s">
        <v>60</v>
      </c>
      <c r="C33" s="6">
        <f>SUM(C31:C32)</f>
        <v>1908684</v>
      </c>
      <c r="D33" s="42">
        <f t="shared" ref="D33:N33" si="2">SUM(D31:D32)</f>
        <v>0</v>
      </c>
      <c r="E33" s="42">
        <f t="shared" si="2"/>
        <v>0</v>
      </c>
      <c r="F33" s="42">
        <f t="shared" si="2"/>
        <v>0</v>
      </c>
      <c r="G33" s="42">
        <f t="shared" si="2"/>
        <v>0</v>
      </c>
      <c r="H33" s="42">
        <f t="shared" si="2"/>
        <v>0</v>
      </c>
      <c r="I33" s="42">
        <f t="shared" si="2"/>
        <v>0</v>
      </c>
      <c r="J33" s="42">
        <f t="shared" si="2"/>
        <v>0</v>
      </c>
      <c r="K33" s="42">
        <f t="shared" si="2"/>
        <v>0</v>
      </c>
      <c r="L33" s="42">
        <f t="shared" si="2"/>
        <v>0</v>
      </c>
      <c r="M33" s="42">
        <f t="shared" si="2"/>
        <v>0</v>
      </c>
      <c r="N33" s="42">
        <f t="shared" si="2"/>
        <v>0</v>
      </c>
      <c r="O33" s="6">
        <f>SUM(O31:O32)</f>
        <v>1908684</v>
      </c>
    </row>
    <row r="34" spans="1:16" x14ac:dyDescent="0.2">
      <c r="A34" s="3"/>
      <c r="B34" s="4" t="s">
        <v>0</v>
      </c>
      <c r="C34" s="4" t="s">
        <v>1</v>
      </c>
      <c r="D34" s="43" t="s">
        <v>2</v>
      </c>
      <c r="E34" s="43" t="s">
        <v>3</v>
      </c>
      <c r="F34" s="43" t="s">
        <v>4</v>
      </c>
      <c r="G34" s="43" t="s">
        <v>5</v>
      </c>
      <c r="H34" s="43" t="s">
        <v>6</v>
      </c>
      <c r="I34" s="43" t="s">
        <v>7</v>
      </c>
      <c r="J34" s="43" t="s">
        <v>8</v>
      </c>
      <c r="K34" s="43" t="s">
        <v>9</v>
      </c>
      <c r="L34" s="43" t="s">
        <v>10</v>
      </c>
      <c r="M34" s="43" t="s">
        <v>11</v>
      </c>
      <c r="N34" s="4" t="s">
        <v>12</v>
      </c>
      <c r="O34" s="4" t="s">
        <v>13</v>
      </c>
      <c r="P34" s="8"/>
    </row>
    <row r="35" spans="1:16" x14ac:dyDescent="0.2">
      <c r="A35" s="5"/>
      <c r="B35" s="5" t="s">
        <v>14</v>
      </c>
      <c r="C35" s="6">
        <f t="shared" ref="C35:N35" si="3">+SUM(C103,C109,C115,C121,C127,C133,C139)</f>
        <v>34031</v>
      </c>
      <c r="D35" s="42">
        <f t="shared" si="3"/>
        <v>0</v>
      </c>
      <c r="E35" s="42">
        <f t="shared" si="3"/>
        <v>0</v>
      </c>
      <c r="F35" s="42">
        <f t="shared" si="3"/>
        <v>0</v>
      </c>
      <c r="G35" s="42">
        <f t="shared" si="3"/>
        <v>0</v>
      </c>
      <c r="H35" s="42">
        <f t="shared" si="3"/>
        <v>0</v>
      </c>
      <c r="I35" s="42">
        <f t="shared" si="3"/>
        <v>0</v>
      </c>
      <c r="J35" s="42">
        <f t="shared" si="3"/>
        <v>0</v>
      </c>
      <c r="K35" s="42">
        <f t="shared" si="3"/>
        <v>0</v>
      </c>
      <c r="L35" s="42">
        <f t="shared" si="3"/>
        <v>0</v>
      </c>
      <c r="M35" s="42">
        <f t="shared" si="3"/>
        <v>0</v>
      </c>
      <c r="N35" s="42">
        <f t="shared" si="3"/>
        <v>0</v>
      </c>
      <c r="O35" s="6">
        <f>SUM(C35:N35)</f>
        <v>34031</v>
      </c>
    </row>
    <row r="36" spans="1:16" x14ac:dyDescent="0.2">
      <c r="A36" s="7" t="s">
        <v>18</v>
      </c>
      <c r="B36" s="5" t="s">
        <v>16</v>
      </c>
      <c r="C36" s="6">
        <f t="shared" ref="C36:N36" si="4">+SUM(C104,C110,C116,C122,C128,C134,C140)</f>
        <v>36255</v>
      </c>
      <c r="D36" s="42">
        <f t="shared" si="4"/>
        <v>0</v>
      </c>
      <c r="E36" s="42">
        <f t="shared" si="4"/>
        <v>0</v>
      </c>
      <c r="F36" s="42">
        <f t="shared" si="4"/>
        <v>0</v>
      </c>
      <c r="G36" s="42">
        <f t="shared" si="4"/>
        <v>0</v>
      </c>
      <c r="H36" s="42">
        <f t="shared" si="4"/>
        <v>0</v>
      </c>
      <c r="I36" s="42">
        <f t="shared" si="4"/>
        <v>0</v>
      </c>
      <c r="J36" s="42">
        <f t="shared" si="4"/>
        <v>0</v>
      </c>
      <c r="K36" s="42">
        <f t="shared" si="4"/>
        <v>0</v>
      </c>
      <c r="L36" s="42">
        <f t="shared" si="4"/>
        <v>0</v>
      </c>
      <c r="M36" s="42">
        <f t="shared" si="4"/>
        <v>0</v>
      </c>
      <c r="N36" s="42">
        <f t="shared" si="4"/>
        <v>0</v>
      </c>
      <c r="O36" s="6">
        <f>SUM(C36:N36)</f>
        <v>36255</v>
      </c>
    </row>
    <row r="37" spans="1:16" x14ac:dyDescent="0.2">
      <c r="A37" s="5"/>
      <c r="B37" s="5" t="s">
        <v>60</v>
      </c>
      <c r="C37" s="6">
        <f>SUM(C35:C36)</f>
        <v>70286</v>
      </c>
      <c r="D37" s="42">
        <f t="shared" ref="D37:O37" si="5">SUM(D35:D36)</f>
        <v>0</v>
      </c>
      <c r="E37" s="42">
        <f t="shared" si="5"/>
        <v>0</v>
      </c>
      <c r="F37" s="42">
        <f t="shared" si="5"/>
        <v>0</v>
      </c>
      <c r="G37" s="42">
        <f t="shared" si="5"/>
        <v>0</v>
      </c>
      <c r="H37" s="42">
        <f t="shared" si="5"/>
        <v>0</v>
      </c>
      <c r="I37" s="42">
        <f t="shared" si="5"/>
        <v>0</v>
      </c>
      <c r="J37" s="42">
        <f t="shared" si="5"/>
        <v>0</v>
      </c>
      <c r="K37" s="42">
        <f>+SUM(K105,K111,K117,K123,K129,K135,K141)</f>
        <v>0</v>
      </c>
      <c r="L37" s="42">
        <f>+SUM(L105,L111,L117,L123,L129,L135,L141)</f>
        <v>0</v>
      </c>
      <c r="M37" s="42">
        <f t="shared" si="5"/>
        <v>0</v>
      </c>
      <c r="N37" s="42">
        <f t="shared" si="5"/>
        <v>0</v>
      </c>
      <c r="O37" s="6">
        <f t="shared" si="5"/>
        <v>70286</v>
      </c>
    </row>
    <row r="38" spans="1:16" x14ac:dyDescent="0.2">
      <c r="A38" s="4" t="s">
        <v>59</v>
      </c>
      <c r="B38" s="4"/>
      <c r="C38" s="22">
        <f>+C33+C37</f>
        <v>1978970</v>
      </c>
      <c r="D38" s="44">
        <f t="shared" ref="D38:O38" si="6">+D33+D37</f>
        <v>0</v>
      </c>
      <c r="E38" s="44">
        <f t="shared" si="6"/>
        <v>0</v>
      </c>
      <c r="F38" s="44">
        <f t="shared" si="6"/>
        <v>0</v>
      </c>
      <c r="G38" s="44">
        <f t="shared" si="6"/>
        <v>0</v>
      </c>
      <c r="H38" s="44">
        <f t="shared" si="6"/>
        <v>0</v>
      </c>
      <c r="I38" s="44">
        <f t="shared" si="6"/>
        <v>0</v>
      </c>
      <c r="J38" s="44">
        <f t="shared" si="6"/>
        <v>0</v>
      </c>
      <c r="K38" s="44">
        <f t="shared" si="6"/>
        <v>0</v>
      </c>
      <c r="L38" s="44">
        <f t="shared" si="6"/>
        <v>0</v>
      </c>
      <c r="M38" s="44">
        <f t="shared" si="6"/>
        <v>0</v>
      </c>
      <c r="N38" s="22">
        <f t="shared" si="6"/>
        <v>0</v>
      </c>
      <c r="O38" s="22">
        <f t="shared" si="6"/>
        <v>1978970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">
      <c r="A40" s="47" t="s">
        <v>73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9"/>
    </row>
    <row r="41" spans="1:16" x14ac:dyDescent="0.2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x14ac:dyDescent="0.2">
      <c r="A42" s="7" t="s">
        <v>15</v>
      </c>
      <c r="B42" s="5" t="s">
        <v>17</v>
      </c>
      <c r="C42" s="6">
        <f t="shared" ref="C42:N42" si="7">+SUM(C57,C63,C69,C75,C87,C81,C93)</f>
        <v>12558</v>
      </c>
      <c r="D42" s="42">
        <f t="shared" si="7"/>
        <v>0</v>
      </c>
      <c r="E42" s="42">
        <f t="shared" si="7"/>
        <v>0</v>
      </c>
      <c r="F42" s="42">
        <f t="shared" si="7"/>
        <v>0</v>
      </c>
      <c r="G42" s="42">
        <f t="shared" si="7"/>
        <v>0</v>
      </c>
      <c r="H42" s="42">
        <f t="shared" si="7"/>
        <v>0</v>
      </c>
      <c r="I42" s="42">
        <f t="shared" si="7"/>
        <v>0</v>
      </c>
      <c r="J42" s="42">
        <f t="shared" si="7"/>
        <v>0</v>
      </c>
      <c r="K42" s="42">
        <f t="shared" si="7"/>
        <v>0</v>
      </c>
      <c r="L42" s="42">
        <f t="shared" si="7"/>
        <v>0</v>
      </c>
      <c r="M42" s="42">
        <f t="shared" si="7"/>
        <v>0</v>
      </c>
      <c r="N42" s="42">
        <f t="shared" si="7"/>
        <v>0</v>
      </c>
      <c r="O42" s="6">
        <f>SUM(C42:N42)</f>
        <v>12558</v>
      </c>
    </row>
    <row r="43" spans="1:16" x14ac:dyDescent="0.2">
      <c r="A43" s="7" t="s">
        <v>18</v>
      </c>
      <c r="B43" s="5" t="s">
        <v>17</v>
      </c>
      <c r="C43" s="6">
        <f t="shared" ref="C43:N43" si="8">+SUM(C106,C112,C118,C124,C130,C136,C142)</f>
        <v>859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0</v>
      </c>
      <c r="K43" s="42">
        <f t="shared" si="8"/>
        <v>0</v>
      </c>
      <c r="L43" s="42">
        <f t="shared" si="8"/>
        <v>0</v>
      </c>
      <c r="M43" s="42">
        <f t="shared" si="8"/>
        <v>0</v>
      </c>
      <c r="N43" s="42">
        <f t="shared" si="8"/>
        <v>0</v>
      </c>
      <c r="O43" s="6">
        <f>SUM(C43:N43)</f>
        <v>859</v>
      </c>
    </row>
    <row r="44" spans="1:16" x14ac:dyDescent="0.2">
      <c r="A44" s="4"/>
      <c r="B44" s="4" t="s">
        <v>13</v>
      </c>
      <c r="C44" s="22">
        <f>+C43+C42</f>
        <v>13417</v>
      </c>
      <c r="D44" s="22">
        <f>SUM(D42:D43)</f>
        <v>0</v>
      </c>
      <c r="E44" s="22">
        <f t="shared" ref="E44:N44" si="9">SUM(E42:E43)</f>
        <v>0</v>
      </c>
      <c r="F44" s="22">
        <f t="shared" si="9"/>
        <v>0</v>
      </c>
      <c r="G44" s="22">
        <f t="shared" si="9"/>
        <v>0</v>
      </c>
      <c r="H44" s="22">
        <f t="shared" si="9"/>
        <v>0</v>
      </c>
      <c r="I44" s="22">
        <f t="shared" si="9"/>
        <v>0</v>
      </c>
      <c r="J44" s="22">
        <f t="shared" si="9"/>
        <v>0</v>
      </c>
      <c r="K44" s="22">
        <f t="shared" si="9"/>
        <v>0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>SUM(O42:O43)</f>
        <v>13417</v>
      </c>
    </row>
    <row r="47" spans="1:16" x14ac:dyDescent="0.2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.75" x14ac:dyDescent="0.2">
      <c r="A49" s="46" t="s">
        <v>30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5" t="s">
        <v>74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3" spans="1:16" x14ac:dyDescent="0.2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">
      <c r="A54" s="5"/>
      <c r="B54" s="5" t="s">
        <v>14</v>
      </c>
      <c r="C54" s="6">
        <v>233104</v>
      </c>
      <c r="D54" s="42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f>SUM(C54:N54)</f>
        <v>233104</v>
      </c>
    </row>
    <row r="55" spans="1:16" x14ac:dyDescent="0.2">
      <c r="A55" s="31" t="s">
        <v>31</v>
      </c>
      <c r="B55" s="5" t="s">
        <v>16</v>
      </c>
      <c r="C55" s="6">
        <v>271538</v>
      </c>
      <c r="D55" s="42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f>SUM(C55:N55)</f>
        <v>271538</v>
      </c>
    </row>
    <row r="56" spans="1:16" x14ac:dyDescent="0.2">
      <c r="A56" s="30" t="s">
        <v>22</v>
      </c>
      <c r="B56" s="5" t="s">
        <v>13</v>
      </c>
      <c r="C56" s="6">
        <f t="shared" ref="C56:N56" si="10">SUM(C54:C55)</f>
        <v>504642</v>
      </c>
      <c r="D56" s="42">
        <f t="shared" si="10"/>
        <v>0</v>
      </c>
      <c r="E56" s="42">
        <f t="shared" si="10"/>
        <v>0</v>
      </c>
      <c r="F56" s="42">
        <f t="shared" si="10"/>
        <v>0</v>
      </c>
      <c r="G56" s="42">
        <f t="shared" si="10"/>
        <v>0</v>
      </c>
      <c r="H56" s="42">
        <f t="shared" si="10"/>
        <v>0</v>
      </c>
      <c r="I56" s="42">
        <f t="shared" si="10"/>
        <v>0</v>
      </c>
      <c r="J56" s="42">
        <f t="shared" si="10"/>
        <v>0</v>
      </c>
      <c r="K56" s="42">
        <f t="shared" si="10"/>
        <v>0</v>
      </c>
      <c r="L56" s="42">
        <f t="shared" si="10"/>
        <v>0</v>
      </c>
      <c r="M56" s="42">
        <f t="shared" si="10"/>
        <v>0</v>
      </c>
      <c r="N56" s="42">
        <f t="shared" si="10"/>
        <v>0</v>
      </c>
      <c r="O56" s="6">
        <f>SUM(C56:N56)</f>
        <v>504642</v>
      </c>
      <c r="P56" s="8"/>
    </row>
    <row r="57" spans="1:16" x14ac:dyDescent="0.2">
      <c r="A57" s="5"/>
      <c r="B57" s="5" t="s">
        <v>17</v>
      </c>
      <c r="C57" s="6">
        <v>3390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3390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">
      <c r="A60" s="5"/>
      <c r="B60" s="5" t="s">
        <v>14</v>
      </c>
      <c r="C60" s="6">
        <v>48926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f>SUM(C60:N60)</f>
        <v>48926</v>
      </c>
    </row>
    <row r="61" spans="1:16" x14ac:dyDescent="0.2">
      <c r="A61" s="31" t="s">
        <v>32</v>
      </c>
      <c r="B61" s="5" t="s">
        <v>16</v>
      </c>
      <c r="C61" s="6">
        <v>51224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f>SUM(C61:N61)</f>
        <v>51224</v>
      </c>
    </row>
    <row r="62" spans="1:16" x14ac:dyDescent="0.2">
      <c r="A62" s="30" t="s">
        <v>23</v>
      </c>
      <c r="B62" s="5" t="s">
        <v>13</v>
      </c>
      <c r="C62" s="6">
        <f t="shared" ref="C62:N62" si="11">SUM(C60:C61)</f>
        <v>100150</v>
      </c>
      <c r="D62" s="42">
        <f t="shared" si="11"/>
        <v>0</v>
      </c>
      <c r="E62" s="42">
        <f t="shared" si="11"/>
        <v>0</v>
      </c>
      <c r="F62" s="42">
        <f t="shared" si="11"/>
        <v>0</v>
      </c>
      <c r="G62" s="42">
        <f t="shared" si="11"/>
        <v>0</v>
      </c>
      <c r="H62" s="42">
        <f t="shared" si="11"/>
        <v>0</v>
      </c>
      <c r="I62" s="42">
        <f t="shared" si="11"/>
        <v>0</v>
      </c>
      <c r="J62" s="42">
        <f t="shared" si="11"/>
        <v>0</v>
      </c>
      <c r="K62" s="42">
        <f t="shared" si="11"/>
        <v>0</v>
      </c>
      <c r="L62" s="42">
        <f t="shared" si="11"/>
        <v>0</v>
      </c>
      <c r="M62" s="42">
        <f t="shared" si="11"/>
        <v>0</v>
      </c>
      <c r="N62" s="42">
        <f t="shared" si="11"/>
        <v>0</v>
      </c>
      <c r="O62" s="6">
        <f>SUM(C62:N62)</f>
        <v>100150</v>
      </c>
    </row>
    <row r="63" spans="1:16" ht="15" x14ac:dyDescent="0.25">
      <c r="A63" s="5"/>
      <c r="B63" s="5" t="s">
        <v>17</v>
      </c>
      <c r="C63" s="6">
        <v>621</v>
      </c>
      <c r="D63" s="6"/>
      <c r="E63" s="6"/>
      <c r="F63" s="6"/>
      <c r="G63" s="39"/>
      <c r="H63" s="6"/>
      <c r="I63" s="6"/>
      <c r="J63" s="6"/>
      <c r="K63" s="6"/>
      <c r="L63" s="6"/>
      <c r="M63" s="6"/>
      <c r="N63" s="6"/>
      <c r="O63" s="6">
        <f>SUM(C63:N63)</f>
        <v>621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">
      <c r="A66" s="5"/>
      <c r="B66" s="5" t="s">
        <v>14</v>
      </c>
      <c r="C66" s="6">
        <v>503351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f>SUM(C66:N66)</f>
        <v>503351</v>
      </c>
    </row>
    <row r="67" spans="1:15" x14ac:dyDescent="0.2">
      <c r="A67" s="31" t="s">
        <v>33</v>
      </c>
      <c r="B67" s="5" t="s">
        <v>16</v>
      </c>
      <c r="C67" s="6">
        <v>547241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f>SUM(C67:N67)</f>
        <v>547241</v>
      </c>
    </row>
    <row r="68" spans="1:15" x14ac:dyDescent="0.2">
      <c r="A68" s="30" t="s">
        <v>24</v>
      </c>
      <c r="B68" s="5" t="s">
        <v>13</v>
      </c>
      <c r="C68" s="6">
        <f t="shared" ref="C68:I68" si="12">SUM(C66:C67)</f>
        <v>1050592</v>
      </c>
      <c r="D68" s="42">
        <f t="shared" si="12"/>
        <v>0</v>
      </c>
      <c r="E68" s="42">
        <f t="shared" si="12"/>
        <v>0</v>
      </c>
      <c r="F68" s="42">
        <f t="shared" si="12"/>
        <v>0</v>
      </c>
      <c r="G68" s="42">
        <f t="shared" si="12"/>
        <v>0</v>
      </c>
      <c r="H68" s="42">
        <f t="shared" si="12"/>
        <v>0</v>
      </c>
      <c r="I68" s="42">
        <f t="shared" si="12"/>
        <v>0</v>
      </c>
      <c r="J68" s="42">
        <f>SUM(J66:J67)</f>
        <v>0</v>
      </c>
      <c r="K68" s="42">
        <f>SUM(K66:K67)</f>
        <v>0</v>
      </c>
      <c r="L68" s="42">
        <f>SUM(L66:L67)</f>
        <v>0</v>
      </c>
      <c r="M68" s="42">
        <f>SUM(M66:M67)</f>
        <v>0</v>
      </c>
      <c r="N68" s="42"/>
      <c r="O68" s="6">
        <f>SUM(C68:N68)</f>
        <v>1050592</v>
      </c>
    </row>
    <row r="69" spans="1:15" x14ac:dyDescent="0.2">
      <c r="A69" s="5"/>
      <c r="B69" s="5" t="s">
        <v>17</v>
      </c>
      <c r="C69" s="6">
        <v>6611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6611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">
      <c r="A72" s="5"/>
      <c r="B72" s="5" t="s">
        <v>14</v>
      </c>
      <c r="C72" s="6">
        <v>11630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f>SUM(C72:N72)</f>
        <v>11630</v>
      </c>
    </row>
    <row r="73" spans="1:15" x14ac:dyDescent="0.2">
      <c r="A73" s="31" t="s">
        <v>34</v>
      </c>
      <c r="B73" s="5" t="s">
        <v>16</v>
      </c>
      <c r="C73" s="6">
        <v>11442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f>SUM(C73:N73)</f>
        <v>11442</v>
      </c>
    </row>
    <row r="74" spans="1:15" x14ac:dyDescent="0.2">
      <c r="A74" s="30" t="s">
        <v>25</v>
      </c>
      <c r="B74" s="5" t="s">
        <v>13</v>
      </c>
      <c r="C74" s="6">
        <f t="shared" ref="C74:I74" si="13">SUM(C72:C73)</f>
        <v>23072</v>
      </c>
      <c r="D74" s="42">
        <f t="shared" si="13"/>
        <v>0</v>
      </c>
      <c r="E74" s="42">
        <f t="shared" si="13"/>
        <v>0</v>
      </c>
      <c r="F74" s="42">
        <f t="shared" si="13"/>
        <v>0</v>
      </c>
      <c r="G74" s="42">
        <f t="shared" si="13"/>
        <v>0</v>
      </c>
      <c r="H74" s="42">
        <f t="shared" si="13"/>
        <v>0</v>
      </c>
      <c r="I74" s="42">
        <f t="shared" si="13"/>
        <v>0</v>
      </c>
      <c r="J74" s="42">
        <f>SUM(J72:J73)</f>
        <v>0</v>
      </c>
      <c r="K74" s="42">
        <f>SUM(K72:K73)</f>
        <v>0</v>
      </c>
      <c r="L74" s="42">
        <f>SUM(L72:L73)</f>
        <v>0</v>
      </c>
      <c r="M74" s="42">
        <f>SUM(M72:M73)</f>
        <v>0</v>
      </c>
      <c r="N74" s="42"/>
      <c r="O74" s="6">
        <f>SUM(C74:N74)</f>
        <v>23072</v>
      </c>
    </row>
    <row r="75" spans="1:15" ht="15" x14ac:dyDescent="0.25">
      <c r="A75" s="5"/>
      <c r="B75" s="5" t="s">
        <v>17</v>
      </c>
      <c r="C75" s="6">
        <v>290</v>
      </c>
      <c r="D75" s="6"/>
      <c r="E75" s="6"/>
      <c r="F75" s="6"/>
      <c r="G75" s="39"/>
      <c r="H75" s="6"/>
      <c r="I75" s="6"/>
      <c r="J75" s="6"/>
      <c r="K75" s="6"/>
      <c r="L75" s="6"/>
      <c r="M75" s="6"/>
      <c r="N75" s="6"/>
      <c r="O75" s="6">
        <f>SUM(C75:N75)</f>
        <v>290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">
      <c r="A78" s="5"/>
      <c r="B78" s="5" t="s">
        <v>14</v>
      </c>
      <c r="C78" s="6">
        <v>94134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f>SUM(C78:N78)</f>
        <v>94134</v>
      </c>
    </row>
    <row r="79" spans="1:15" x14ac:dyDescent="0.2">
      <c r="A79" s="31" t="s">
        <v>35</v>
      </c>
      <c r="B79" s="5" t="s">
        <v>16</v>
      </c>
      <c r="C79" s="6">
        <v>112319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f>SUM(C79:N79)</f>
        <v>112319</v>
      </c>
    </row>
    <row r="80" spans="1:15" x14ac:dyDescent="0.2">
      <c r="A80" s="30" t="s">
        <v>26</v>
      </c>
      <c r="B80" s="5" t="s">
        <v>13</v>
      </c>
      <c r="C80" s="6">
        <f t="shared" ref="C80:I80" si="14">SUM(C78:C79)</f>
        <v>206453</v>
      </c>
      <c r="D80" s="42">
        <f t="shared" si="14"/>
        <v>0</v>
      </c>
      <c r="E80" s="42">
        <f t="shared" si="14"/>
        <v>0</v>
      </c>
      <c r="F80" s="42">
        <f t="shared" si="14"/>
        <v>0</v>
      </c>
      <c r="G80" s="42">
        <f t="shared" si="14"/>
        <v>0</v>
      </c>
      <c r="H80" s="42">
        <f t="shared" si="14"/>
        <v>0</v>
      </c>
      <c r="I80" s="42">
        <f t="shared" si="14"/>
        <v>0</v>
      </c>
      <c r="J80" s="42">
        <f>SUM(J78:J79)</f>
        <v>0</v>
      </c>
      <c r="K80" s="42">
        <f>SUM(K78:K79)</f>
        <v>0</v>
      </c>
      <c r="L80" s="42">
        <f>SUM(L78:L79)</f>
        <v>0</v>
      </c>
      <c r="M80" s="42">
        <f>SUM(M78:M79)</f>
        <v>0</v>
      </c>
      <c r="N80" s="42">
        <f>SUM(N78:N79)</f>
        <v>0</v>
      </c>
      <c r="O80" s="6">
        <f>SUM(C80:N80)</f>
        <v>206453</v>
      </c>
    </row>
    <row r="81" spans="1:15" x14ac:dyDescent="0.2">
      <c r="A81" s="5"/>
      <c r="B81" s="5" t="s">
        <v>17</v>
      </c>
      <c r="C81" s="6">
        <v>1411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1411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">
      <c r="A84" s="5"/>
      <c r="B84" s="5" t="s">
        <v>14</v>
      </c>
      <c r="C84" s="6">
        <v>1626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f>SUM(C84:N84)</f>
        <v>1626</v>
      </c>
    </row>
    <row r="85" spans="1:15" x14ac:dyDescent="0.2">
      <c r="A85" s="31" t="s">
        <v>36</v>
      </c>
      <c r="B85" s="5" t="s">
        <v>16</v>
      </c>
      <c r="C85" s="6">
        <v>1879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f>SUM(C85:N85)</f>
        <v>1879</v>
      </c>
    </row>
    <row r="86" spans="1:15" x14ac:dyDescent="0.2">
      <c r="A86" s="31" t="s">
        <v>37</v>
      </c>
      <c r="B86" s="5" t="s">
        <v>13</v>
      </c>
      <c r="C86" s="6">
        <f t="shared" ref="C86:I86" si="15">SUM(C84:C85)</f>
        <v>3505</v>
      </c>
      <c r="D86" s="42">
        <f t="shared" si="15"/>
        <v>0</v>
      </c>
      <c r="E86" s="42">
        <f t="shared" si="15"/>
        <v>0</v>
      </c>
      <c r="F86" s="42">
        <f t="shared" si="15"/>
        <v>0</v>
      </c>
      <c r="G86" s="42">
        <f t="shared" si="15"/>
        <v>0</v>
      </c>
      <c r="H86" s="42">
        <f t="shared" si="15"/>
        <v>0</v>
      </c>
      <c r="I86" s="42">
        <f t="shared" si="15"/>
        <v>0</v>
      </c>
      <c r="J86" s="42">
        <f>SUM(J84:J85)</f>
        <v>0</v>
      </c>
      <c r="K86" s="42">
        <f>SUM(K84:K85)</f>
        <v>0</v>
      </c>
      <c r="L86" s="42">
        <f>SUM(L84:L85)</f>
        <v>0</v>
      </c>
      <c r="M86" s="42">
        <f>SUM(M84:M85)</f>
        <v>0</v>
      </c>
      <c r="N86" s="42">
        <f>SUM(N84:N85)</f>
        <v>0</v>
      </c>
      <c r="O86" s="6">
        <f>SUM(C86:N86)</f>
        <v>3505</v>
      </c>
    </row>
    <row r="87" spans="1:15" ht="15" x14ac:dyDescent="0.25">
      <c r="A87" s="31" t="s">
        <v>27</v>
      </c>
      <c r="B87" s="5" t="s">
        <v>17</v>
      </c>
      <c r="C87" s="6">
        <v>105</v>
      </c>
      <c r="D87" s="6"/>
      <c r="E87" s="6"/>
      <c r="F87" s="6"/>
      <c r="G87" s="39"/>
      <c r="H87" s="6"/>
      <c r="I87" s="6"/>
      <c r="J87" s="6"/>
      <c r="K87" s="6"/>
      <c r="L87" s="6"/>
      <c r="M87" s="6"/>
      <c r="N87" s="6"/>
      <c r="O87" s="6">
        <f>SUM(C87:N87)</f>
        <v>105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">
      <c r="A90" s="5"/>
      <c r="B90" s="5" t="s">
        <v>14</v>
      </c>
      <c r="C90" s="6">
        <v>10881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>
        <f>SUM(C90:N90)</f>
        <v>10881</v>
      </c>
    </row>
    <row r="91" spans="1:15" x14ac:dyDescent="0.2">
      <c r="A91" s="31" t="s">
        <v>38</v>
      </c>
      <c r="B91" s="5" t="s">
        <v>16</v>
      </c>
      <c r="C91" s="6">
        <v>9389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>
        <f>SUM(C91:N91)</f>
        <v>9389</v>
      </c>
    </row>
    <row r="92" spans="1:15" x14ac:dyDescent="0.2">
      <c r="A92" s="31" t="s">
        <v>28</v>
      </c>
      <c r="B92" s="5" t="s">
        <v>13</v>
      </c>
      <c r="C92" s="6">
        <f t="shared" ref="C92:I92" si="16">SUM(C90:C91)</f>
        <v>20270</v>
      </c>
      <c r="D92" s="42">
        <f t="shared" si="16"/>
        <v>0</v>
      </c>
      <c r="E92" s="42">
        <f t="shared" si="16"/>
        <v>0</v>
      </c>
      <c r="F92" s="42">
        <f t="shared" si="16"/>
        <v>0</v>
      </c>
      <c r="G92" s="42">
        <f t="shared" si="16"/>
        <v>0</v>
      </c>
      <c r="H92" s="42">
        <f t="shared" si="16"/>
        <v>0</v>
      </c>
      <c r="I92" s="42">
        <f t="shared" si="16"/>
        <v>0</v>
      </c>
      <c r="J92" s="42">
        <f>SUM(J90:J91)</f>
        <v>0</v>
      </c>
      <c r="K92" s="42">
        <f>SUM(K90:K91)</f>
        <v>0</v>
      </c>
      <c r="L92" s="42">
        <f>SUM(L90:L91)</f>
        <v>0</v>
      </c>
      <c r="M92" s="42">
        <f>SUM(M90:M91)</f>
        <v>0</v>
      </c>
      <c r="N92" s="42">
        <f>SUM(N90:N91)</f>
        <v>0</v>
      </c>
      <c r="O92" s="6">
        <f>SUM(C92:N92)</f>
        <v>20270</v>
      </c>
    </row>
    <row r="93" spans="1:15" ht="15" x14ac:dyDescent="0.25">
      <c r="A93" s="5"/>
      <c r="B93" s="5" t="s">
        <v>17</v>
      </c>
      <c r="C93" s="6">
        <v>130</v>
      </c>
      <c r="D93" s="6"/>
      <c r="E93" s="6"/>
      <c r="F93" s="6"/>
      <c r="G93" s="39"/>
      <c r="H93" s="6"/>
      <c r="I93" s="6"/>
      <c r="J93" s="6"/>
      <c r="K93" s="6"/>
      <c r="L93" s="6"/>
      <c r="M93" s="6"/>
      <c r="N93" s="6"/>
      <c r="O93" s="6">
        <f>SUM(C93:N93)</f>
        <v>130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6" t="s">
        <v>40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5" t="s">
        <v>78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</row>
    <row r="102" spans="1:16" x14ac:dyDescent="0.2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ht="14.25" customHeight="1" x14ac:dyDescent="0.2">
      <c r="A103" s="5"/>
      <c r="B103" s="5" t="s">
        <v>14</v>
      </c>
      <c r="C103" s="6">
        <v>33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>
        <f>SUM(C103:N103)</f>
        <v>33</v>
      </c>
    </row>
    <row r="104" spans="1:16" ht="15.6" customHeight="1" x14ac:dyDescent="0.25">
      <c r="A104" s="31" t="s">
        <v>31</v>
      </c>
      <c r="B104" s="5" t="s">
        <v>16</v>
      </c>
      <c r="C104" s="6">
        <v>57</v>
      </c>
      <c r="D104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f>SUM(C104:N104)</f>
        <v>57</v>
      </c>
    </row>
    <row r="105" spans="1:16" x14ac:dyDescent="0.2">
      <c r="A105" s="30" t="s">
        <v>22</v>
      </c>
      <c r="B105" s="5" t="s">
        <v>13</v>
      </c>
      <c r="C105" s="6">
        <f>SUM(C103:C104)</f>
        <v>90</v>
      </c>
      <c r="D105" s="42">
        <f t="shared" ref="D105:I105" si="17">SUM(D103:D104)</f>
        <v>0</v>
      </c>
      <c r="E105" s="42">
        <f t="shared" si="17"/>
        <v>0</v>
      </c>
      <c r="F105" s="42">
        <f t="shared" si="17"/>
        <v>0</v>
      </c>
      <c r="G105" s="42">
        <f t="shared" si="17"/>
        <v>0</v>
      </c>
      <c r="H105" s="42">
        <f t="shared" si="17"/>
        <v>0</v>
      </c>
      <c r="I105" s="42">
        <f t="shared" si="17"/>
        <v>0</v>
      </c>
      <c r="J105" s="42">
        <f>SUM(J103:J104)</f>
        <v>0</v>
      </c>
      <c r="K105" s="42">
        <f>SUM(K103:K104)</f>
        <v>0</v>
      </c>
      <c r="L105" s="42">
        <f>SUM(L103:L104)</f>
        <v>0</v>
      </c>
      <c r="M105" s="42">
        <f>SUM(M103:M104)</f>
        <v>0</v>
      </c>
      <c r="N105" s="42">
        <f>SUM(N103:N104)</f>
        <v>0</v>
      </c>
      <c r="O105" s="6">
        <f>SUM(C105:N105)</f>
        <v>90</v>
      </c>
      <c r="P105" s="8"/>
    </row>
    <row r="106" spans="1:16" ht="15" x14ac:dyDescent="0.25">
      <c r="A106" s="5"/>
      <c r="B106" s="5" t="s">
        <v>17</v>
      </c>
      <c r="C106" s="6">
        <v>47</v>
      </c>
      <c r="D106" s="6"/>
      <c r="E106" s="6"/>
      <c r="F106" s="6"/>
      <c r="G106" s="38"/>
      <c r="H106" s="6"/>
      <c r="I106" s="6"/>
      <c r="J106" s="6"/>
      <c r="K106" s="6"/>
      <c r="L106" s="6"/>
      <c r="M106" s="6"/>
      <c r="N106" s="6"/>
      <c r="O106" s="6">
        <f>SUM(C106:N106)</f>
        <v>47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">
      <c r="A109" s="5"/>
      <c r="B109" s="5" t="s">
        <v>14</v>
      </c>
      <c r="C109" s="6">
        <v>2877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2877</v>
      </c>
    </row>
    <row r="110" spans="1:16" x14ac:dyDescent="0.2">
      <c r="A110" s="31" t="s">
        <v>32</v>
      </c>
      <c r="B110" s="5" t="s">
        <v>16</v>
      </c>
      <c r="C110" s="6">
        <v>3076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>
        <f>SUM(C110:N110)</f>
        <v>3076</v>
      </c>
    </row>
    <row r="111" spans="1:16" x14ac:dyDescent="0.2">
      <c r="A111" s="30" t="s">
        <v>23</v>
      </c>
      <c r="B111" s="5" t="s">
        <v>13</v>
      </c>
      <c r="C111" s="6">
        <f t="shared" ref="C111:I111" si="18">SUM(C109:C110)</f>
        <v>5953</v>
      </c>
      <c r="D111" s="42">
        <f t="shared" si="18"/>
        <v>0</v>
      </c>
      <c r="E111" s="42">
        <f t="shared" si="18"/>
        <v>0</v>
      </c>
      <c r="F111" s="42">
        <f t="shared" si="18"/>
        <v>0</v>
      </c>
      <c r="G111" s="42">
        <f t="shared" si="18"/>
        <v>0</v>
      </c>
      <c r="H111" s="42">
        <f t="shared" si="18"/>
        <v>0</v>
      </c>
      <c r="I111" s="42">
        <f t="shared" si="18"/>
        <v>0</v>
      </c>
      <c r="J111" s="42">
        <f>SUM(J109:J110)</f>
        <v>0</v>
      </c>
      <c r="K111" s="42">
        <f>SUM(K109:K110)</f>
        <v>0</v>
      </c>
      <c r="L111" s="42">
        <f>SUM(L109:L110)</f>
        <v>0</v>
      </c>
      <c r="M111" s="42">
        <f>SUM(M109:M110)</f>
        <v>0</v>
      </c>
      <c r="N111" s="42">
        <f>SUM(N109:N110)</f>
        <v>0</v>
      </c>
      <c r="O111" s="6">
        <f>SUM(C111:N111)</f>
        <v>5953</v>
      </c>
    </row>
    <row r="112" spans="1:16" ht="15" x14ac:dyDescent="0.25">
      <c r="A112" s="5"/>
      <c r="B112" s="5" t="s">
        <v>17</v>
      </c>
      <c r="C112" s="6">
        <v>69</v>
      </c>
      <c r="D112" s="6"/>
      <c r="E112" s="6"/>
      <c r="F112" s="6"/>
      <c r="G112" s="39"/>
      <c r="H112" s="6"/>
      <c r="I112" s="6"/>
      <c r="J112" s="6"/>
      <c r="K112" s="6"/>
      <c r="L112" s="6"/>
      <c r="M112" s="6"/>
      <c r="N112" s="6"/>
      <c r="O112" s="6">
        <f>SUM(C112:N112)</f>
        <v>69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">
      <c r="A115" s="5"/>
      <c r="B115" s="5" t="s">
        <v>14</v>
      </c>
      <c r="C115" s="6">
        <v>29817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29817</v>
      </c>
    </row>
    <row r="116" spans="1:15" x14ac:dyDescent="0.2">
      <c r="A116" s="31" t="s">
        <v>33</v>
      </c>
      <c r="B116" s="5" t="s">
        <v>16</v>
      </c>
      <c r="C116" s="6">
        <v>31135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>
        <f>SUM(C116:N116)</f>
        <v>31135</v>
      </c>
    </row>
    <row r="117" spans="1:15" x14ac:dyDescent="0.2">
      <c r="A117" s="30" t="s">
        <v>24</v>
      </c>
      <c r="B117" s="5" t="s">
        <v>13</v>
      </c>
      <c r="C117" s="6">
        <f>SUM(C115:C116)</f>
        <v>60952</v>
      </c>
      <c r="D117" s="42">
        <f>SUM(D115:D116)</f>
        <v>0</v>
      </c>
      <c r="E117" s="42">
        <f t="shared" ref="E117:I117" si="19">SUM(E115:E116)</f>
        <v>0</v>
      </c>
      <c r="F117" s="42">
        <f t="shared" si="19"/>
        <v>0</v>
      </c>
      <c r="G117" s="42">
        <f t="shared" si="19"/>
        <v>0</v>
      </c>
      <c r="H117" s="42">
        <f t="shared" si="19"/>
        <v>0</v>
      </c>
      <c r="I117" s="42">
        <f t="shared" si="19"/>
        <v>0</v>
      </c>
      <c r="J117" s="42">
        <f>SUM(J115:J116)</f>
        <v>0</v>
      </c>
      <c r="K117" s="42">
        <f>SUM(K115:K116)</f>
        <v>0</v>
      </c>
      <c r="L117" s="42">
        <f>SUM(L115:L116)</f>
        <v>0</v>
      </c>
      <c r="M117" s="42">
        <f>SUM(M115:M116)</f>
        <v>0</v>
      </c>
      <c r="N117" s="42">
        <f>SUM(N115:N116)</f>
        <v>0</v>
      </c>
      <c r="O117" s="6">
        <f>SUM(C117:N117)</f>
        <v>60952</v>
      </c>
    </row>
    <row r="118" spans="1:15" ht="15" x14ac:dyDescent="0.25">
      <c r="A118" s="5"/>
      <c r="B118" s="5" t="s">
        <v>17</v>
      </c>
      <c r="C118" s="6">
        <v>487</v>
      </c>
      <c r="D118" s="6"/>
      <c r="E118" s="6"/>
      <c r="F118" s="6"/>
      <c r="G118" s="38"/>
      <c r="H118" s="6"/>
      <c r="I118" s="6"/>
      <c r="J118" s="6"/>
      <c r="K118" s="6"/>
      <c r="L118" s="6"/>
      <c r="M118" s="6"/>
      <c r="N118" s="6"/>
      <c r="O118" s="6">
        <f>SUM(C118:N118)</f>
        <v>487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">
      <c r="A121" s="5"/>
      <c r="B121" s="5" t="s">
        <v>14</v>
      </c>
      <c r="C121" s="6">
        <v>1060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1060</v>
      </c>
    </row>
    <row r="122" spans="1:15" x14ac:dyDescent="0.2">
      <c r="A122" s="31" t="s">
        <v>34</v>
      </c>
      <c r="B122" s="5" t="s">
        <v>16</v>
      </c>
      <c r="C122" s="6">
        <v>1785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>
        <f>SUM(C122:N122)</f>
        <v>1785</v>
      </c>
    </row>
    <row r="123" spans="1:15" x14ac:dyDescent="0.2">
      <c r="A123" s="30" t="s">
        <v>25</v>
      </c>
      <c r="B123" s="5" t="s">
        <v>13</v>
      </c>
      <c r="C123" s="6">
        <f>SUM(C121:C122)</f>
        <v>2845</v>
      </c>
      <c r="D123" s="42">
        <f t="shared" ref="D123:N123" si="20">SUM(D121:D122)</f>
        <v>0</v>
      </c>
      <c r="E123" s="42">
        <f t="shared" si="20"/>
        <v>0</v>
      </c>
      <c r="F123" s="42">
        <f t="shared" si="20"/>
        <v>0</v>
      </c>
      <c r="G123" s="42">
        <f t="shared" si="20"/>
        <v>0</v>
      </c>
      <c r="H123" s="42">
        <f t="shared" si="20"/>
        <v>0</v>
      </c>
      <c r="I123" s="42">
        <f t="shared" si="20"/>
        <v>0</v>
      </c>
      <c r="J123" s="42">
        <f t="shared" si="20"/>
        <v>0</v>
      </c>
      <c r="K123" s="42">
        <f t="shared" si="20"/>
        <v>0</v>
      </c>
      <c r="L123" s="42">
        <f t="shared" si="20"/>
        <v>0</v>
      </c>
      <c r="M123" s="42">
        <f t="shared" si="20"/>
        <v>0</v>
      </c>
      <c r="N123" s="42">
        <f t="shared" si="20"/>
        <v>0</v>
      </c>
      <c r="O123" s="6">
        <f>SUM(C123:N123)</f>
        <v>2845</v>
      </c>
    </row>
    <row r="124" spans="1:15" ht="15" x14ac:dyDescent="0.25">
      <c r="A124" s="5"/>
      <c r="B124" s="5" t="s">
        <v>17</v>
      </c>
      <c r="C124" s="6">
        <v>201</v>
      </c>
      <c r="D124" s="6"/>
      <c r="E124" s="6"/>
      <c r="F124" s="6"/>
      <c r="G124" s="38"/>
      <c r="H124" s="6"/>
      <c r="I124" s="6"/>
      <c r="J124" s="6"/>
      <c r="K124" s="6"/>
      <c r="L124" s="6"/>
      <c r="M124" s="6"/>
      <c r="N124" s="6"/>
      <c r="O124" s="6">
        <f>SUM(C124:N124)</f>
        <v>201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">
      <c r="A127" s="5"/>
      <c r="B127" s="5" t="s">
        <v>14</v>
      </c>
      <c r="C127" s="6">
        <v>20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20</v>
      </c>
    </row>
    <row r="128" spans="1:15" x14ac:dyDescent="0.2">
      <c r="A128" s="31" t="s">
        <v>35</v>
      </c>
      <c r="B128" s="5" t="s">
        <v>16</v>
      </c>
      <c r="C128" s="6">
        <v>18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>
        <f>SUM(C128:N128)</f>
        <v>18</v>
      </c>
    </row>
    <row r="129" spans="1:15" x14ac:dyDescent="0.2">
      <c r="A129" s="30" t="s">
        <v>26</v>
      </c>
      <c r="B129" s="5" t="s">
        <v>13</v>
      </c>
      <c r="C129" s="6">
        <f t="shared" ref="C129:I129" si="21">SUM(C127:C128)</f>
        <v>38</v>
      </c>
      <c r="D129" s="42">
        <f t="shared" si="21"/>
        <v>0</v>
      </c>
      <c r="E129" s="42">
        <f t="shared" si="21"/>
        <v>0</v>
      </c>
      <c r="F129" s="42">
        <f t="shared" si="21"/>
        <v>0</v>
      </c>
      <c r="G129" s="42">
        <f t="shared" si="21"/>
        <v>0</v>
      </c>
      <c r="H129" s="42">
        <f t="shared" si="21"/>
        <v>0</v>
      </c>
      <c r="I129" s="42">
        <f t="shared" si="21"/>
        <v>0</v>
      </c>
      <c r="J129" s="42">
        <f>SUM(J127:J128)</f>
        <v>0</v>
      </c>
      <c r="K129" s="42">
        <f>SUM(K127:K128)</f>
        <v>0</v>
      </c>
      <c r="L129" s="42">
        <f>SUM(L127:L128)</f>
        <v>0</v>
      </c>
      <c r="M129" s="42">
        <f>SUM(M127:M128)</f>
        <v>0</v>
      </c>
      <c r="N129" s="42">
        <f>SUM(N127:N128)</f>
        <v>0</v>
      </c>
      <c r="O129" s="6">
        <f>SUM(C129:N129)</f>
        <v>38</v>
      </c>
    </row>
    <row r="130" spans="1:15" x14ac:dyDescent="0.2">
      <c r="A130" s="5"/>
      <c r="B130" s="5" t="s">
        <v>17</v>
      </c>
      <c r="C130" s="6">
        <v>18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18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ht="15" x14ac:dyDescent="0.25">
      <c r="A133" s="5"/>
      <c r="B133" s="5" t="s">
        <v>14</v>
      </c>
      <c r="C133" s="6">
        <v>151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/>
      <c r="O133" s="6">
        <f>SUM(C133:N133)</f>
        <v>151</v>
      </c>
    </row>
    <row r="134" spans="1:15" x14ac:dyDescent="0.2">
      <c r="A134" s="31" t="s">
        <v>36</v>
      </c>
      <c r="B134" s="5" t="s">
        <v>16</v>
      </c>
      <c r="C134" s="6">
        <v>152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>
        <f>SUM(C134:N134)</f>
        <v>152</v>
      </c>
    </row>
    <row r="135" spans="1:15" x14ac:dyDescent="0.2">
      <c r="A135" s="31" t="s">
        <v>37</v>
      </c>
      <c r="B135" s="5" t="s">
        <v>13</v>
      </c>
      <c r="C135" s="6">
        <v>209</v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>
        <f>SUM(C135:N135)</f>
        <v>209</v>
      </c>
    </row>
    <row r="136" spans="1:15" ht="15" x14ac:dyDescent="0.25">
      <c r="A136" s="31" t="s">
        <v>27</v>
      </c>
      <c r="B136" s="5" t="s">
        <v>17</v>
      </c>
      <c r="C136" s="6"/>
      <c r="D136" s="6"/>
      <c r="E136" s="6"/>
      <c r="F136" s="6"/>
      <c r="G136" s="38"/>
      <c r="H136" s="6"/>
      <c r="I136" s="6"/>
      <c r="J136" s="6"/>
      <c r="K136" s="6"/>
      <c r="L136" s="6"/>
      <c r="M136" s="6"/>
      <c r="N136" s="6"/>
      <c r="O136" s="6">
        <f>SUM(C136:N136)</f>
        <v>0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">
      <c r="A139" s="5"/>
      <c r="B139" s="5" t="s">
        <v>14</v>
      </c>
      <c r="C139" s="6">
        <v>73</v>
      </c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73</v>
      </c>
    </row>
    <row r="140" spans="1:15" x14ac:dyDescent="0.2">
      <c r="A140" s="31" t="s">
        <v>38</v>
      </c>
      <c r="B140" s="5" t="s">
        <v>16</v>
      </c>
      <c r="C140" s="6">
        <v>32</v>
      </c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>
        <f>SUM(C140:N140)</f>
        <v>32</v>
      </c>
    </row>
    <row r="141" spans="1:15" x14ac:dyDescent="0.2">
      <c r="A141" s="31" t="s">
        <v>28</v>
      </c>
      <c r="B141" s="5" t="s">
        <v>13</v>
      </c>
      <c r="C141" s="6">
        <f t="shared" ref="C141:I141" si="22">SUM(C139:C140)</f>
        <v>105</v>
      </c>
      <c r="D141" s="42">
        <f t="shared" si="22"/>
        <v>0</v>
      </c>
      <c r="E141" s="42">
        <f t="shared" si="22"/>
        <v>0</v>
      </c>
      <c r="F141" s="42">
        <f t="shared" si="22"/>
        <v>0</v>
      </c>
      <c r="G141" s="42">
        <f t="shared" si="22"/>
        <v>0</v>
      </c>
      <c r="H141" s="42">
        <f t="shared" si="22"/>
        <v>0</v>
      </c>
      <c r="I141" s="42">
        <f t="shared" si="22"/>
        <v>0</v>
      </c>
      <c r="J141" s="42">
        <f>SUM(J139:J140)</f>
        <v>0</v>
      </c>
      <c r="K141" s="42">
        <f>SUM(K139:K140)</f>
        <v>0</v>
      </c>
      <c r="L141" s="42">
        <f>SUM(L139:L140)</f>
        <v>0</v>
      </c>
      <c r="M141" s="42">
        <f>SUM(M139:M140)</f>
        <v>0</v>
      </c>
      <c r="N141" s="42">
        <f>SUM(N139:N140)</f>
        <v>0</v>
      </c>
      <c r="O141" s="6">
        <f>SUM(C141:N141)</f>
        <v>105</v>
      </c>
    </row>
    <row r="142" spans="1:15" ht="15" x14ac:dyDescent="0.25">
      <c r="A142" s="5"/>
      <c r="B142" s="5" t="s">
        <v>17</v>
      </c>
      <c r="C142" s="6">
        <v>37</v>
      </c>
      <c r="D142" s="6"/>
      <c r="E142" s="6"/>
      <c r="F142" s="6"/>
      <c r="G142" s="39"/>
      <c r="H142" s="6"/>
      <c r="I142" s="6"/>
      <c r="J142" s="6"/>
      <c r="K142" s="6"/>
      <c r="L142" s="6"/>
      <c r="M142" s="6"/>
      <c r="N142" s="6"/>
      <c r="O142" s="6">
        <f>SUM(C142:N142)</f>
        <v>37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">
      <c r="O152" s="8"/>
    </row>
    <row r="153" spans="2:15" x14ac:dyDescent="0.2">
      <c r="B153" s="9" t="s">
        <v>19</v>
      </c>
      <c r="C153" s="9" t="s">
        <v>42</v>
      </c>
      <c r="D153" s="9" t="s">
        <v>43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53</v>
      </c>
      <c r="O153" s="8"/>
    </row>
    <row r="154" spans="2:15" x14ac:dyDescent="0.2">
      <c r="B154" s="9" t="s">
        <v>22</v>
      </c>
      <c r="C154" s="11">
        <f t="shared" ref="C154:N154" si="23">+C56+C105</f>
        <v>504732</v>
      </c>
      <c r="D154" s="11">
        <f t="shared" si="23"/>
        <v>0</v>
      </c>
      <c r="E154" s="11">
        <f t="shared" si="23"/>
        <v>0</v>
      </c>
      <c r="F154" s="11">
        <f t="shared" si="23"/>
        <v>0</v>
      </c>
      <c r="G154" s="11">
        <f t="shared" si="23"/>
        <v>0</v>
      </c>
      <c r="H154" s="11">
        <f>+H56+H105</f>
        <v>0</v>
      </c>
      <c r="I154" s="11">
        <f>+I56+I105</f>
        <v>0</v>
      </c>
      <c r="J154" s="11">
        <f t="shared" si="23"/>
        <v>0</v>
      </c>
      <c r="K154" s="11">
        <f t="shared" si="23"/>
        <v>0</v>
      </c>
      <c r="L154" s="11">
        <f t="shared" si="23"/>
        <v>0</v>
      </c>
      <c r="M154" s="11">
        <f t="shared" si="23"/>
        <v>0</v>
      </c>
      <c r="N154" s="11">
        <f t="shared" si="23"/>
        <v>0</v>
      </c>
      <c r="O154" s="8"/>
    </row>
    <row r="155" spans="2:15" x14ac:dyDescent="0.2">
      <c r="B155" s="9" t="s">
        <v>23</v>
      </c>
      <c r="C155" s="11">
        <f t="shared" ref="C155:N155" si="24">+C62+C111</f>
        <v>106103</v>
      </c>
      <c r="D155" s="11">
        <f t="shared" si="24"/>
        <v>0</v>
      </c>
      <c r="E155" s="11">
        <f t="shared" si="24"/>
        <v>0</v>
      </c>
      <c r="F155" s="11">
        <f t="shared" si="24"/>
        <v>0</v>
      </c>
      <c r="G155" s="11">
        <f t="shared" si="24"/>
        <v>0</v>
      </c>
      <c r="H155" s="11">
        <f t="shared" si="24"/>
        <v>0</v>
      </c>
      <c r="I155" s="11">
        <f t="shared" si="24"/>
        <v>0</v>
      </c>
      <c r="J155" s="11">
        <f t="shared" si="24"/>
        <v>0</v>
      </c>
      <c r="K155" s="11">
        <f t="shared" si="24"/>
        <v>0</v>
      </c>
      <c r="L155" s="11">
        <f t="shared" si="24"/>
        <v>0</v>
      </c>
      <c r="M155" s="11">
        <f t="shared" si="24"/>
        <v>0</v>
      </c>
      <c r="N155" s="11">
        <f t="shared" si="24"/>
        <v>0</v>
      </c>
      <c r="O155" s="8"/>
    </row>
    <row r="156" spans="2:15" x14ac:dyDescent="0.2">
      <c r="B156" s="9" t="s">
        <v>24</v>
      </c>
      <c r="C156" s="11">
        <f t="shared" ref="C156:N156" si="25">+C68+C117</f>
        <v>1111544</v>
      </c>
      <c r="D156" s="11">
        <f t="shared" si="25"/>
        <v>0</v>
      </c>
      <c r="E156" s="11">
        <f t="shared" si="25"/>
        <v>0</v>
      </c>
      <c r="F156" s="11">
        <f t="shared" si="25"/>
        <v>0</v>
      </c>
      <c r="G156" s="11">
        <f t="shared" si="25"/>
        <v>0</v>
      </c>
      <c r="H156" s="11">
        <f t="shared" si="25"/>
        <v>0</v>
      </c>
      <c r="I156" s="11">
        <f t="shared" si="25"/>
        <v>0</v>
      </c>
      <c r="J156" s="11">
        <f t="shared" si="25"/>
        <v>0</v>
      </c>
      <c r="K156" s="11">
        <f t="shared" si="25"/>
        <v>0</v>
      </c>
      <c r="L156" s="11">
        <f t="shared" si="25"/>
        <v>0</v>
      </c>
      <c r="M156" s="11">
        <f t="shared" si="25"/>
        <v>0</v>
      </c>
      <c r="N156" s="11">
        <f t="shared" si="25"/>
        <v>0</v>
      </c>
      <c r="O156" s="8"/>
    </row>
    <row r="157" spans="2:15" x14ac:dyDescent="0.2">
      <c r="B157" s="9" t="s">
        <v>25</v>
      </c>
      <c r="C157" s="11">
        <f t="shared" ref="C157:N157" si="26">+C74+C123</f>
        <v>25917</v>
      </c>
      <c r="D157" s="11">
        <f t="shared" si="26"/>
        <v>0</v>
      </c>
      <c r="E157" s="11">
        <f t="shared" si="26"/>
        <v>0</v>
      </c>
      <c r="F157" s="11">
        <f t="shared" si="26"/>
        <v>0</v>
      </c>
      <c r="G157" s="11">
        <f t="shared" si="26"/>
        <v>0</v>
      </c>
      <c r="H157" s="11">
        <f t="shared" si="26"/>
        <v>0</v>
      </c>
      <c r="I157" s="11">
        <f t="shared" si="26"/>
        <v>0</v>
      </c>
      <c r="J157" s="11">
        <f t="shared" si="26"/>
        <v>0</v>
      </c>
      <c r="K157" s="11">
        <f t="shared" si="26"/>
        <v>0</v>
      </c>
      <c r="L157" s="11">
        <f t="shared" si="26"/>
        <v>0</v>
      </c>
      <c r="M157" s="11">
        <f t="shared" si="26"/>
        <v>0</v>
      </c>
      <c r="N157" s="11">
        <f t="shared" si="26"/>
        <v>0</v>
      </c>
      <c r="O157" s="8"/>
    </row>
    <row r="158" spans="2:15" x14ac:dyDescent="0.2">
      <c r="B158" s="9" t="s">
        <v>26</v>
      </c>
      <c r="C158" s="11">
        <f t="shared" ref="C158:N158" si="27">+C80+C129</f>
        <v>206491</v>
      </c>
      <c r="D158" s="11">
        <f t="shared" si="27"/>
        <v>0</v>
      </c>
      <c r="E158" s="11">
        <f t="shared" si="27"/>
        <v>0</v>
      </c>
      <c r="F158" s="11">
        <f t="shared" si="27"/>
        <v>0</v>
      </c>
      <c r="G158" s="11">
        <f t="shared" si="27"/>
        <v>0</v>
      </c>
      <c r="H158" s="11">
        <f t="shared" si="27"/>
        <v>0</v>
      </c>
      <c r="I158" s="11">
        <f t="shared" si="27"/>
        <v>0</v>
      </c>
      <c r="J158" s="11">
        <f t="shared" si="27"/>
        <v>0</v>
      </c>
      <c r="K158" s="11">
        <f t="shared" si="27"/>
        <v>0</v>
      </c>
      <c r="L158" s="11">
        <f t="shared" si="27"/>
        <v>0</v>
      </c>
      <c r="M158" s="11">
        <f t="shared" si="27"/>
        <v>0</v>
      </c>
      <c r="N158" s="11">
        <f t="shared" si="27"/>
        <v>0</v>
      </c>
      <c r="O158" s="8"/>
    </row>
    <row r="159" spans="2:15" x14ac:dyDescent="0.2">
      <c r="B159" s="9" t="s">
        <v>27</v>
      </c>
      <c r="C159" s="11">
        <f t="shared" ref="C159:N159" si="28">+C86+C135</f>
        <v>3714</v>
      </c>
      <c r="D159" s="11">
        <f t="shared" si="28"/>
        <v>0</v>
      </c>
      <c r="E159" s="11">
        <f t="shared" si="28"/>
        <v>0</v>
      </c>
      <c r="F159" s="11">
        <f t="shared" si="28"/>
        <v>0</v>
      </c>
      <c r="G159" s="11">
        <f t="shared" si="28"/>
        <v>0</v>
      </c>
      <c r="H159" s="11">
        <f t="shared" si="28"/>
        <v>0</v>
      </c>
      <c r="I159" s="11">
        <f t="shared" si="28"/>
        <v>0</v>
      </c>
      <c r="J159" s="11">
        <f t="shared" si="28"/>
        <v>0</v>
      </c>
      <c r="K159" s="11">
        <f t="shared" si="28"/>
        <v>0</v>
      </c>
      <c r="L159" s="11">
        <f t="shared" si="28"/>
        <v>0</v>
      </c>
      <c r="M159" s="11">
        <f t="shared" si="28"/>
        <v>0</v>
      </c>
      <c r="N159" s="11">
        <f t="shared" si="28"/>
        <v>0</v>
      </c>
    </row>
    <row r="160" spans="2:15" x14ac:dyDescent="0.2">
      <c r="B160" s="9" t="s">
        <v>28</v>
      </c>
      <c r="C160" s="11">
        <f t="shared" ref="C160:N160" si="29">+C92+C141</f>
        <v>20375</v>
      </c>
      <c r="D160" s="11">
        <f t="shared" si="29"/>
        <v>0</v>
      </c>
      <c r="E160" s="11">
        <f t="shared" si="29"/>
        <v>0</v>
      </c>
      <c r="F160" s="11">
        <f t="shared" si="29"/>
        <v>0</v>
      </c>
      <c r="G160" s="11">
        <f t="shared" si="29"/>
        <v>0</v>
      </c>
      <c r="H160" s="11">
        <f t="shared" si="29"/>
        <v>0</v>
      </c>
      <c r="I160" s="11">
        <f t="shared" si="29"/>
        <v>0</v>
      </c>
      <c r="J160" s="11">
        <f t="shared" si="29"/>
        <v>0</v>
      </c>
      <c r="K160" s="11">
        <f t="shared" si="29"/>
        <v>0</v>
      </c>
      <c r="L160" s="11">
        <f t="shared" si="29"/>
        <v>0</v>
      </c>
      <c r="M160" s="11">
        <f t="shared" si="29"/>
        <v>0</v>
      </c>
      <c r="N160" s="11">
        <f t="shared" si="29"/>
        <v>0</v>
      </c>
    </row>
    <row r="175" spans="3:15" x14ac:dyDescent="0.2">
      <c r="O175" s="28"/>
    </row>
    <row r="176" spans="3:15" ht="14.25" x14ac:dyDescent="0.2">
      <c r="C176" s="35" t="s">
        <v>19</v>
      </c>
      <c r="D176" s="9" t="s">
        <v>77</v>
      </c>
      <c r="E176" s="9" t="s">
        <v>76</v>
      </c>
    </row>
    <row r="177" spans="3:9" x14ac:dyDescent="0.2">
      <c r="C177" s="9" t="s">
        <v>22</v>
      </c>
      <c r="D177" s="26">
        <v>463568</v>
      </c>
      <c r="E177" s="26">
        <f>+O105+O56</f>
        <v>504732</v>
      </c>
      <c r="H177" s="8"/>
    </row>
    <row r="178" spans="3:9" x14ac:dyDescent="0.2">
      <c r="C178" s="9" t="s">
        <v>23</v>
      </c>
      <c r="D178" s="26">
        <v>107216</v>
      </c>
      <c r="E178" s="26">
        <f>+O111+O62</f>
        <v>106103</v>
      </c>
      <c r="H178" s="8"/>
      <c r="I178" s="23"/>
    </row>
    <row r="179" spans="3:9" x14ac:dyDescent="0.2">
      <c r="C179" s="9" t="s">
        <v>24</v>
      </c>
      <c r="D179" s="26">
        <v>1007025</v>
      </c>
      <c r="E179" s="26">
        <f>+O117+O68</f>
        <v>1111544</v>
      </c>
      <c r="H179" s="8"/>
      <c r="I179" s="23"/>
    </row>
    <row r="180" spans="3:9" x14ac:dyDescent="0.2">
      <c r="C180" s="9" t="s">
        <v>25</v>
      </c>
      <c r="D180" s="26">
        <v>32338</v>
      </c>
      <c r="E180" s="26">
        <f>+O123+O74</f>
        <v>25917</v>
      </c>
      <c r="H180" s="8"/>
      <c r="I180" s="23"/>
    </row>
    <row r="181" spans="3:9" x14ac:dyDescent="0.2">
      <c r="C181" s="9" t="s">
        <v>26</v>
      </c>
      <c r="D181" s="26">
        <v>191814</v>
      </c>
      <c r="E181" s="26">
        <f>+O129+O80</f>
        <v>206491</v>
      </c>
      <c r="H181" s="8"/>
      <c r="I181" s="23"/>
    </row>
    <row r="182" spans="3:9" x14ac:dyDescent="0.2">
      <c r="C182" s="9" t="s">
        <v>27</v>
      </c>
      <c r="D182" s="26">
        <v>3613</v>
      </c>
      <c r="E182" s="26">
        <f>+O135+O86</f>
        <v>3714</v>
      </c>
      <c r="H182" s="8"/>
      <c r="I182" s="23"/>
    </row>
    <row r="183" spans="3:9" x14ac:dyDescent="0.2">
      <c r="C183" s="9" t="s">
        <v>28</v>
      </c>
      <c r="D183" s="26">
        <v>12078</v>
      </c>
      <c r="E183" s="26">
        <f>+O141+O92</f>
        <v>20375</v>
      </c>
      <c r="H183" s="8"/>
      <c r="I183" s="23"/>
    </row>
    <row r="184" spans="3:9" ht="13.5" thickBot="1" x14ac:dyDescent="0.25">
      <c r="C184" s="33" t="s">
        <v>72</v>
      </c>
      <c r="D184" s="34">
        <v>1817652</v>
      </c>
      <c r="E184" s="34">
        <f>SUM(E177:E183)</f>
        <v>1978876</v>
      </c>
      <c r="F184" s="24">
        <f>+E184/D184-1</f>
        <v>8.8699046902267265E-2</v>
      </c>
      <c r="I184" s="23"/>
    </row>
    <row r="185" spans="3:9" ht="13.5" thickTop="1" x14ac:dyDescent="0.2"/>
    <row r="197" spans="1:15" x14ac:dyDescent="0.2">
      <c r="O197" s="12" t="s">
        <v>54</v>
      </c>
    </row>
    <row r="199" spans="1:15" x14ac:dyDescent="0.2">
      <c r="A199" s="47" t="s">
        <v>79</v>
      </c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9"/>
    </row>
    <row r="200" spans="1:15" x14ac:dyDescent="0.2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">
      <c r="A201" s="5"/>
      <c r="B201" s="5" t="s">
        <v>55</v>
      </c>
      <c r="C201" s="10">
        <v>2669</v>
      </c>
      <c r="D201" s="10"/>
      <c r="E201" s="10"/>
      <c r="F201" s="10"/>
      <c r="G201" s="10"/>
      <c r="H201" s="10"/>
      <c r="I201" s="10"/>
      <c r="J201" s="6"/>
      <c r="K201" s="10"/>
      <c r="L201" s="10"/>
      <c r="M201" s="10"/>
      <c r="N201" s="10"/>
      <c r="O201" s="6">
        <f>SUM(C201:N201)</f>
        <v>2669</v>
      </c>
    </row>
    <row r="202" spans="1:15" x14ac:dyDescent="0.2">
      <c r="A202" s="7" t="s">
        <v>56</v>
      </c>
      <c r="B202" s="5" t="s">
        <v>57</v>
      </c>
      <c r="C202" s="10">
        <v>2843</v>
      </c>
      <c r="D202" s="10"/>
      <c r="E202" s="10"/>
      <c r="F202" s="10"/>
      <c r="G202" s="10"/>
      <c r="H202" s="10"/>
      <c r="I202" s="10"/>
      <c r="J202" s="6"/>
      <c r="K202" s="10"/>
      <c r="L202" s="10"/>
      <c r="M202" s="10"/>
      <c r="N202" s="10"/>
      <c r="O202" s="6">
        <f>SUM(C202:N202)</f>
        <v>2843</v>
      </c>
    </row>
    <row r="203" spans="1:15" x14ac:dyDescent="0.2">
      <c r="A203" s="5"/>
      <c r="B203" s="5" t="s">
        <v>13</v>
      </c>
      <c r="C203" s="10">
        <f t="shared" ref="C203:N203" si="30">SUM(C201:C202)</f>
        <v>5512</v>
      </c>
      <c r="D203" s="42">
        <f t="shared" si="30"/>
        <v>0</v>
      </c>
      <c r="E203" s="42">
        <f t="shared" si="30"/>
        <v>0</v>
      </c>
      <c r="F203" s="42">
        <f t="shared" si="30"/>
        <v>0</v>
      </c>
      <c r="G203" s="42">
        <f t="shared" si="30"/>
        <v>0</v>
      </c>
      <c r="H203" s="42">
        <f t="shared" si="30"/>
        <v>0</v>
      </c>
      <c r="I203" s="42">
        <f t="shared" si="30"/>
        <v>0</v>
      </c>
      <c r="J203" s="42">
        <f t="shared" si="30"/>
        <v>0</v>
      </c>
      <c r="K203" s="42">
        <f t="shared" si="30"/>
        <v>0</v>
      </c>
      <c r="L203" s="42">
        <f t="shared" si="30"/>
        <v>0</v>
      </c>
      <c r="M203" s="42">
        <f t="shared" si="30"/>
        <v>0</v>
      </c>
      <c r="N203" s="42">
        <f t="shared" si="30"/>
        <v>0</v>
      </c>
      <c r="O203" s="6">
        <f>SUM(O201:O202)</f>
        <v>5512</v>
      </c>
    </row>
    <row r="204" spans="1:15" x14ac:dyDescent="0.2">
      <c r="O204" s="12"/>
    </row>
    <row r="205" spans="1:15" x14ac:dyDescent="0.2">
      <c r="A205" s="45" t="s">
        <v>80</v>
      </c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</row>
    <row r="206" spans="1:15" x14ac:dyDescent="0.2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">
      <c r="A207" s="5"/>
      <c r="B207" s="5" t="s">
        <v>55</v>
      </c>
      <c r="C207" s="10">
        <v>53</v>
      </c>
      <c r="D207" s="10"/>
      <c r="E207" s="10"/>
      <c r="F207" s="10"/>
      <c r="G207" s="10"/>
      <c r="H207" s="10"/>
      <c r="I207" s="10"/>
      <c r="J207" s="6"/>
      <c r="K207" s="10"/>
      <c r="L207" s="10"/>
      <c r="M207" s="10"/>
      <c r="N207" s="10"/>
      <c r="O207" s="6">
        <f>SUM(C207:N207)</f>
        <v>53</v>
      </c>
    </row>
    <row r="208" spans="1:15" x14ac:dyDescent="0.2">
      <c r="A208" s="7" t="s">
        <v>58</v>
      </c>
      <c r="B208" s="5" t="s">
        <v>57</v>
      </c>
      <c r="C208" s="10">
        <v>52</v>
      </c>
      <c r="D208" s="10"/>
      <c r="E208" s="10"/>
      <c r="F208" s="10"/>
      <c r="G208" s="10"/>
      <c r="H208" s="10"/>
      <c r="I208" s="10"/>
      <c r="J208" s="6"/>
      <c r="K208" s="10"/>
      <c r="L208" s="10"/>
      <c r="M208" s="10"/>
      <c r="N208" s="10"/>
      <c r="O208" s="6">
        <f>SUM(C208:N208)</f>
        <v>52</v>
      </c>
    </row>
    <row r="209" spans="1:15" x14ac:dyDescent="0.2">
      <c r="A209" s="5"/>
      <c r="B209" s="5" t="s">
        <v>13</v>
      </c>
      <c r="C209" s="6">
        <f t="shared" ref="C209:I209" si="31">SUM(C207:C208)</f>
        <v>105</v>
      </c>
      <c r="D209" s="42">
        <f t="shared" si="31"/>
        <v>0</v>
      </c>
      <c r="E209" s="42">
        <f t="shared" si="31"/>
        <v>0</v>
      </c>
      <c r="F209" s="42">
        <f t="shared" si="31"/>
        <v>0</v>
      </c>
      <c r="G209" s="42">
        <f t="shared" si="31"/>
        <v>0</v>
      </c>
      <c r="H209" s="42">
        <f t="shared" si="31"/>
        <v>0</v>
      </c>
      <c r="I209" s="42">
        <f t="shared" si="31"/>
        <v>0</v>
      </c>
      <c r="J209" s="42">
        <f t="shared" ref="J209:N209" si="32">SUM(J207:J208)</f>
        <v>0</v>
      </c>
      <c r="K209" s="42">
        <f t="shared" si="32"/>
        <v>0</v>
      </c>
      <c r="L209" s="42">
        <f t="shared" si="32"/>
        <v>0</v>
      </c>
      <c r="M209" s="42">
        <f t="shared" si="32"/>
        <v>0</v>
      </c>
      <c r="N209" s="42">
        <f t="shared" si="32"/>
        <v>0</v>
      </c>
      <c r="O209" s="6">
        <f>SUM(O207:O208)</f>
        <v>105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5" t="s">
        <v>81</v>
      </c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</row>
    <row r="212" spans="1:15" x14ac:dyDescent="0.2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">
      <c r="A213" s="5"/>
      <c r="B213" s="5" t="s">
        <v>55</v>
      </c>
      <c r="C213" s="10">
        <v>79</v>
      </c>
      <c r="D213" s="10"/>
      <c r="E213" s="10"/>
      <c r="F213" s="10"/>
      <c r="G213" s="10"/>
      <c r="H213" s="10"/>
      <c r="I213" s="10"/>
      <c r="J213" s="6"/>
      <c r="K213" s="10"/>
      <c r="L213" s="10"/>
      <c r="M213" s="10"/>
      <c r="N213" s="10"/>
      <c r="O213" s="6">
        <f>SUM(C213:N213)</f>
        <v>79</v>
      </c>
    </row>
    <row r="214" spans="1:15" x14ac:dyDescent="0.2">
      <c r="A214" s="7" t="s">
        <v>61</v>
      </c>
      <c r="B214" s="5" t="s">
        <v>57</v>
      </c>
      <c r="C214" s="10">
        <v>79</v>
      </c>
      <c r="D214" s="10"/>
      <c r="E214" s="10"/>
      <c r="F214" s="10"/>
      <c r="G214" s="10"/>
      <c r="H214" s="10"/>
      <c r="I214" s="10"/>
      <c r="J214" s="6"/>
      <c r="K214" s="10"/>
      <c r="L214" s="10"/>
      <c r="M214" s="10"/>
      <c r="N214" s="10"/>
      <c r="O214" s="6">
        <f>SUM(C214:N214)</f>
        <v>79</v>
      </c>
    </row>
    <row r="215" spans="1:15" x14ac:dyDescent="0.2">
      <c r="A215" s="7" t="s">
        <v>62</v>
      </c>
      <c r="B215" s="5" t="s">
        <v>13</v>
      </c>
      <c r="C215" s="10">
        <f t="shared" ref="C215:N215" si="33">SUM(C213:C214)</f>
        <v>158</v>
      </c>
      <c r="D215" s="42">
        <f t="shared" si="33"/>
        <v>0</v>
      </c>
      <c r="E215" s="42">
        <f t="shared" si="33"/>
        <v>0</v>
      </c>
      <c r="F215" s="42">
        <f t="shared" si="33"/>
        <v>0</v>
      </c>
      <c r="G215" s="42">
        <f t="shared" si="33"/>
        <v>0</v>
      </c>
      <c r="H215" s="42">
        <f t="shared" si="33"/>
        <v>0</v>
      </c>
      <c r="I215" s="42">
        <f t="shared" si="33"/>
        <v>0</v>
      </c>
      <c r="J215" s="42">
        <f t="shared" si="33"/>
        <v>0</v>
      </c>
      <c r="K215" s="42">
        <f t="shared" si="33"/>
        <v>0</v>
      </c>
      <c r="L215" s="42">
        <f t="shared" si="33"/>
        <v>0</v>
      </c>
      <c r="M215" s="42">
        <f t="shared" si="33"/>
        <v>0</v>
      </c>
      <c r="N215" s="42">
        <f t="shared" si="33"/>
        <v>0</v>
      </c>
      <c r="O215" s="6">
        <f>SUM(O213:O214)</f>
        <v>158</v>
      </c>
    </row>
    <row r="217" spans="1:15" x14ac:dyDescent="0.2">
      <c r="A217" s="45" t="s">
        <v>82</v>
      </c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</row>
    <row r="218" spans="1:15" x14ac:dyDescent="0.2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">
      <c r="A219" s="5"/>
      <c r="B219" s="5" t="s">
        <v>55</v>
      </c>
      <c r="C219" s="10">
        <v>133</v>
      </c>
      <c r="D219" s="10"/>
      <c r="E219" s="10"/>
      <c r="F219" s="10"/>
      <c r="G219" s="10"/>
      <c r="H219" s="10"/>
      <c r="I219" s="10"/>
      <c r="J219" s="6"/>
      <c r="K219" s="10"/>
      <c r="L219" s="10"/>
      <c r="M219" s="10"/>
      <c r="N219" s="10"/>
      <c r="O219" s="6">
        <f>SUM(C219:N219)</f>
        <v>133</v>
      </c>
    </row>
    <row r="220" spans="1:15" x14ac:dyDescent="0.2">
      <c r="A220" s="7" t="s">
        <v>61</v>
      </c>
      <c r="B220" s="5" t="s">
        <v>57</v>
      </c>
      <c r="C220" s="10">
        <v>134</v>
      </c>
      <c r="D220" s="10"/>
      <c r="E220" s="10"/>
      <c r="F220" s="10"/>
      <c r="G220" s="10"/>
      <c r="H220" s="10"/>
      <c r="I220" s="10"/>
      <c r="J220" s="6"/>
      <c r="K220" s="10"/>
      <c r="L220" s="10"/>
      <c r="M220" s="10"/>
      <c r="N220" s="10"/>
      <c r="O220" s="6">
        <f>SUM(C220:N220)</f>
        <v>134</v>
      </c>
    </row>
    <row r="221" spans="1:15" x14ac:dyDescent="0.2">
      <c r="A221" s="7" t="s">
        <v>63</v>
      </c>
      <c r="B221" s="5" t="s">
        <v>13</v>
      </c>
      <c r="C221" s="10">
        <f t="shared" ref="C221:N221" si="34">SUM(C219:C220)</f>
        <v>267</v>
      </c>
      <c r="D221" s="42">
        <f t="shared" si="34"/>
        <v>0</v>
      </c>
      <c r="E221" s="42">
        <f t="shared" si="34"/>
        <v>0</v>
      </c>
      <c r="F221" s="42">
        <f t="shared" si="34"/>
        <v>0</v>
      </c>
      <c r="G221" s="42">
        <f t="shared" si="34"/>
        <v>0</v>
      </c>
      <c r="H221" s="42">
        <f t="shared" si="34"/>
        <v>0</v>
      </c>
      <c r="I221" s="42">
        <f t="shared" si="34"/>
        <v>0</v>
      </c>
      <c r="J221" s="42">
        <f t="shared" si="34"/>
        <v>0</v>
      </c>
      <c r="K221" s="42">
        <f t="shared" si="34"/>
        <v>0</v>
      </c>
      <c r="L221" s="42">
        <f t="shared" si="34"/>
        <v>0</v>
      </c>
      <c r="M221" s="42">
        <f t="shared" si="34"/>
        <v>0</v>
      </c>
      <c r="N221" s="42">
        <f t="shared" si="34"/>
        <v>0</v>
      </c>
      <c r="O221" s="6">
        <f>SUM(O219:O220)</f>
        <v>267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.75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</row>
    <row r="226" spans="1:23" x14ac:dyDescent="0.2">
      <c r="A226" s="32" t="s">
        <v>65</v>
      </c>
    </row>
    <row r="227" spans="1:23" x14ac:dyDescent="0.2">
      <c r="A227" s="1" t="s">
        <v>64</v>
      </c>
    </row>
    <row r="228" spans="1:23" x14ac:dyDescent="0.2">
      <c r="A228" s="1" t="s">
        <v>66</v>
      </c>
    </row>
    <row r="229" spans="1:23" x14ac:dyDescent="0.2">
      <c r="A229" s="1" t="s">
        <v>67</v>
      </c>
    </row>
    <row r="230" spans="1:23" ht="15.75" x14ac:dyDescent="0.2">
      <c r="A230" s="1" t="s">
        <v>68</v>
      </c>
      <c r="R230" s="36"/>
    </row>
    <row r="231" spans="1:23" ht="15.75" x14ac:dyDescent="0.25">
      <c r="A231" s="1" t="s">
        <v>69</v>
      </c>
      <c r="F231" s="51"/>
      <c r="G231" s="51"/>
      <c r="H231" s="51"/>
      <c r="I231" s="51"/>
      <c r="J231" s="36"/>
      <c r="K231" s="51"/>
      <c r="L231" s="51"/>
      <c r="M231" s="51"/>
      <c r="N231" s="51"/>
      <c r="O231" s="40"/>
      <c r="P231" s="41"/>
      <c r="Q231" s="36"/>
      <c r="S231" s="36"/>
      <c r="T231" s="36"/>
      <c r="U231" s="36"/>
    </row>
    <row r="232" spans="1:23" ht="15.75" x14ac:dyDescent="0.25">
      <c r="A232" s="1" t="s">
        <v>70</v>
      </c>
      <c r="F232" s="51"/>
      <c r="G232" s="51"/>
      <c r="H232" s="51"/>
      <c r="I232" s="51"/>
      <c r="K232" s="51"/>
      <c r="L232" s="51"/>
      <c r="M232" s="51"/>
      <c r="N232" s="51"/>
      <c r="O232" s="40"/>
      <c r="R232" s="37"/>
    </row>
    <row r="233" spans="1:23" ht="15.75" x14ac:dyDescent="0.25">
      <c r="A233" s="1" t="s">
        <v>71</v>
      </c>
      <c r="K233" s="37"/>
      <c r="L233" s="37"/>
      <c r="M233" s="37"/>
      <c r="N233" s="37"/>
      <c r="O233" s="37"/>
      <c r="P233" s="40"/>
      <c r="Q233" s="37"/>
      <c r="S233" s="37"/>
      <c r="T233" s="37"/>
      <c r="U233" s="37"/>
      <c r="V233" s="37"/>
      <c r="W233" s="37"/>
    </row>
    <row r="234" spans="1:23" ht="15.75" x14ac:dyDescent="0.2">
      <c r="O234" s="37"/>
    </row>
    <row r="238" spans="1:23" ht="14.25" x14ac:dyDescent="0.2">
      <c r="A238" s="27"/>
    </row>
  </sheetData>
  <mergeCells count="18">
    <mergeCell ref="F232:I232"/>
    <mergeCell ref="K232:N232"/>
    <mergeCell ref="F231:I231"/>
    <mergeCell ref="K231:N231"/>
    <mergeCell ref="A225:O225"/>
    <mergeCell ref="A6:O6"/>
    <mergeCell ref="A7:O7"/>
    <mergeCell ref="A8:O8"/>
    <mergeCell ref="A29:O29"/>
    <mergeCell ref="A211:O211"/>
    <mergeCell ref="A40:O40"/>
    <mergeCell ref="A217:O217"/>
    <mergeCell ref="A49:O49"/>
    <mergeCell ref="A99:O99"/>
    <mergeCell ref="A52:O52"/>
    <mergeCell ref="A101:O101"/>
    <mergeCell ref="A199:O199"/>
    <mergeCell ref="A205:O205"/>
  </mergeCells>
  <phoneticPr fontId="10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scale="70" orientation="landscape" r:id="rId1"/>
  <headerFooter alignWithMargins="0">
    <oddHeader>&amp;L&amp;G&amp;C&amp;"-,Negrita"&amp;22Dirección de Planificación y Desarrollo               
Departamento de Formulacion y Monitoreo Interno               
División de Estadísticas Aeronáuticas    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783c314931ab38f2ac2e9c479a419822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31adc93870613bf873a9d7ae84f29bbc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  <SharedWithUsers xmlns="3ab2b0ee-6872-4531-81af-4e67a0a4e34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298B1C-6CF2-4688-8C91-C82557B41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3ab2b0ee-6872-4531-81af-4e67a0a4e34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2026-02-06T18:23:10Z</cp:lastPrinted>
  <dcterms:created xsi:type="dcterms:W3CDTF">2019-02-07T13:08:48Z</dcterms:created>
  <dcterms:modified xsi:type="dcterms:W3CDTF">2026-02-06T19:25:25Z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