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0376" windowHeight="12456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9" i="5"/>
  <c r="M159" i="5"/>
  <c r="K159" i="5"/>
  <c r="J159" i="5"/>
  <c r="I159" i="5"/>
  <c r="H159" i="5"/>
  <c r="G159" i="5"/>
  <c r="F159" i="5"/>
  <c r="E159" i="5"/>
  <c r="D159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61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L32" i="5"/>
  <c r="K32" i="5"/>
  <c r="J32" i="5"/>
  <c r="I32" i="5"/>
  <c r="H32" i="5"/>
  <c r="F32" i="5"/>
  <c r="D32" i="5"/>
  <c r="C32" i="5"/>
  <c r="N31" i="5"/>
  <c r="M31" i="5"/>
  <c r="L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60" i="5"/>
  <c r="O129" i="5"/>
  <c r="O135" i="5"/>
  <c r="O111" i="5"/>
  <c r="N44" i="5"/>
  <c r="O105" i="5"/>
  <c r="O86" i="5"/>
  <c r="O62" i="5"/>
  <c r="O68" i="5"/>
  <c r="L159" i="5"/>
  <c r="O123" i="5"/>
  <c r="E180" i="5" s="1"/>
  <c r="O141" i="5"/>
  <c r="L37" i="5"/>
  <c r="L162" i="5"/>
  <c r="O92" i="5"/>
  <c r="O80" i="5"/>
  <c r="L160" i="5"/>
  <c r="C161" i="5"/>
  <c r="F160" i="5"/>
  <c r="K44" i="5"/>
  <c r="G161" i="5"/>
  <c r="J160" i="5"/>
  <c r="L44" i="5"/>
  <c r="N156" i="5"/>
  <c r="J44" i="5"/>
  <c r="I44" i="5"/>
  <c r="G44" i="5"/>
  <c r="N33" i="5"/>
  <c r="H37" i="5"/>
  <c r="G156" i="5"/>
  <c r="K156" i="5"/>
  <c r="D157" i="5"/>
  <c r="H157" i="5"/>
  <c r="L157" i="5"/>
  <c r="I158" i="5"/>
  <c r="L33" i="5"/>
  <c r="G160" i="5"/>
  <c r="K160" i="5"/>
  <c r="D161" i="5"/>
  <c r="H161" i="5"/>
  <c r="L161" i="5"/>
  <c r="E162" i="5"/>
  <c r="I162" i="5"/>
  <c r="M162" i="5"/>
  <c r="M33" i="5"/>
  <c r="I37" i="5"/>
  <c r="N37" i="5"/>
  <c r="I156" i="5"/>
  <c r="M160" i="5"/>
  <c r="N161" i="5"/>
  <c r="K162" i="5"/>
  <c r="H156" i="5"/>
  <c r="L156" i="5"/>
  <c r="I157" i="5"/>
  <c r="M157" i="5"/>
  <c r="J158" i="5"/>
  <c r="N158" i="5"/>
  <c r="H160" i="5"/>
  <c r="I161" i="5"/>
  <c r="M161" i="5"/>
  <c r="J162" i="5"/>
  <c r="N162" i="5"/>
  <c r="J33" i="5"/>
  <c r="M37" i="5"/>
  <c r="H44" i="5"/>
  <c r="H162" i="5"/>
  <c r="G33" i="5"/>
  <c r="K33" i="5"/>
  <c r="J37" i="5"/>
  <c r="M156" i="5"/>
  <c r="F157" i="5"/>
  <c r="J157" i="5"/>
  <c r="N157" i="5"/>
  <c r="G158" i="5"/>
  <c r="K158" i="5"/>
  <c r="M158" i="5"/>
  <c r="H33" i="5"/>
  <c r="I33" i="5"/>
  <c r="G37" i="5"/>
  <c r="F156" i="5"/>
  <c r="J156" i="5"/>
  <c r="G157" i="5"/>
  <c r="K157" i="5"/>
  <c r="H158" i="5"/>
  <c r="L158" i="5"/>
  <c r="I160" i="5"/>
  <c r="J161" i="5"/>
  <c r="G162" i="5"/>
  <c r="F44" i="5"/>
  <c r="F162" i="5"/>
  <c r="F158" i="5"/>
  <c r="F37" i="5"/>
  <c r="F161" i="5"/>
  <c r="F33" i="5"/>
  <c r="E44" i="5"/>
  <c r="E161" i="5"/>
  <c r="E157" i="5"/>
  <c r="E156" i="5"/>
  <c r="E160" i="5"/>
  <c r="E158" i="5"/>
  <c r="O221" i="5"/>
  <c r="O215" i="5"/>
  <c r="B16" i="5"/>
  <c r="B21" i="5"/>
  <c r="C33" i="5"/>
  <c r="D162" i="5"/>
  <c r="C162" i="5"/>
  <c r="C160" i="5"/>
  <c r="D160" i="5"/>
  <c r="C159" i="5"/>
  <c r="C158" i="5"/>
  <c r="D158" i="5"/>
  <c r="B17" i="5"/>
  <c r="C157" i="5"/>
  <c r="O36" i="5"/>
  <c r="C156" i="5"/>
  <c r="C37" i="5"/>
  <c r="C44" i="5"/>
  <c r="E38" i="5"/>
  <c r="B18" i="5"/>
  <c r="O35" i="5"/>
  <c r="O43" i="5"/>
  <c r="O32" i="5"/>
  <c r="D156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<sst xmlns="http://schemas.openxmlformats.org/spreadsheetml/2006/main" count="483" uniqueCount="83">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</sst>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0" fillId="0" borderId="7" xfId="0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2458111</c:v>
                </c:pt>
                <c:pt idx="1">
                  <c:v>484691</c:v>
                </c:pt>
                <c:pt idx="2">
                  <c:v>5797845</c:v>
                </c:pt>
                <c:pt idx="3">
                  <c:v>143191</c:v>
                </c:pt>
                <c:pt idx="4">
                  <c:v>1056015</c:v>
                </c:pt>
                <c:pt idx="5">
                  <c:v>19156</c:v>
                </c:pt>
                <c:pt idx="6">
                  <c:v>54273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Enero-Junio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76757418741301E-2"/>
          <c:y val="0.1309948663763516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Op.'!$C$155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Op.'!$C$156:$C$162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Op.'!$D$155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Op.'!$D$156:$D$162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Op.'!$E$155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Op.'!$E$156:$E$162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Op.'!$F$155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Op.'!$F$156:$F$162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Op.'!$G$155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Op.'!$G$156:$G$162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Op.'!$H$155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Op.'!$H$156:$H$162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Op.'!$I$155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Op.'!$I$156:$I$162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Op.'!$J$155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Op.'!$J$156:$J$162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Op.'!$K$155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Op.'!$K$156:$K$162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Op.'!$L$155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Op.'!$L$156:$L$162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Op.'!$M$155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Op.'!$M$156:$M$162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Op.'!$N$155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Op.'!$B$156:$B$162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Op.'!$N$156:$N$162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00960"/>
        <c:axId val="209402496"/>
      </c:barChart>
      <c:catAx>
        <c:axId val="209400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9402496"/>
        <c:crosses val="autoZero"/>
        <c:auto val="1"/>
        <c:lblAlgn val="ctr"/>
        <c:lblOffset val="100"/>
        <c:noMultiLvlLbl val="0"/>
      </c:catAx>
      <c:valAx>
        <c:axId val="2094024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9400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4803149606299213" l="0.70866141732283472" r="0.70866141732283472" t="0.74803149606299213" header="0.31496062992125984" footer="0.31496062992125984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Enero-Junio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2753633</c:v>
                </c:pt>
                <c:pt idx="1">
                  <c:v>530948</c:v>
                </c:pt>
                <c:pt idx="2">
                  <c:v>5402470</c:v>
                </c:pt>
                <c:pt idx="3">
                  <c:v>76789</c:v>
                </c:pt>
                <c:pt idx="4">
                  <c:v>1086329</c:v>
                </c:pt>
                <c:pt idx="5">
                  <c:v>27730</c:v>
                </c:pt>
                <c:pt idx="6">
                  <c:v>56655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2458111</c:v>
                </c:pt>
                <c:pt idx="1">
                  <c:v>484691</c:v>
                </c:pt>
                <c:pt idx="2">
                  <c:v>5797845</c:v>
                </c:pt>
                <c:pt idx="3">
                  <c:v>143191</c:v>
                </c:pt>
                <c:pt idx="4">
                  <c:v>1056015</c:v>
                </c:pt>
                <c:pt idx="5">
                  <c:v>19156</c:v>
                </c:pt>
                <c:pt idx="6">
                  <c:v>54273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443072"/>
        <c:axId val="209453440"/>
      </c:lineChart>
      <c:catAx>
        <c:axId val="20944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9453440"/>
        <c:crosses val="autoZero"/>
        <c:auto val="1"/>
        <c:lblAlgn val="ctr"/>
        <c:lblOffset val="100"/>
        <c:noMultiLvlLbl val="0"/>
      </c:catAx>
      <c:valAx>
        <c:axId val="2094534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9443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18707</c:v>
                </c:pt>
                <c:pt idx="1">
                  <c:v>3253</c:v>
                </c:pt>
                <c:pt idx="2">
                  <c:v>37092</c:v>
                </c:pt>
                <c:pt idx="3">
                  <c:v>1762</c:v>
                </c:pt>
                <c:pt idx="4">
                  <c:v>7670</c:v>
                </c:pt>
                <c:pt idx="5">
                  <c:v>1756</c:v>
                </c:pt>
                <c:pt idx="6">
                  <c:v>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839756</xdr:colOff>
      <xdr:row>148</xdr:row>
      <xdr:rowOff>85529</xdr:rowOff>
    </xdr:from>
    <xdr:to>
      <xdr:col>14</xdr:col>
      <xdr:colOff>311021</xdr:colOff>
      <xdr:row>168</xdr:row>
      <xdr:rowOff>163287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800908</xdr:colOff>
      <xdr:row>173</xdr:row>
      <xdr:rowOff>16452</xdr:rowOff>
    </xdr:from>
    <xdr:to>
      <xdr:col>14</xdr:col>
      <xdr:colOff>326638</xdr:colOff>
      <xdr:row>195</xdr:row>
      <xdr:rowOff>385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Enero-Junio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Enero-Junio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38"/>
  <sheetViews>
    <sheetView tabSelected="1" showRuler="0" zoomScale="98" zoomScaleNormal="98" zoomScaleSheetLayoutView="55" zoomScalePageLayoutView="55" workbookViewId="0">
      <selection activeCell="P6" sqref="P6"/>
    </sheetView>
  </sheetViews>
  <sheetFormatPr baseColWidth="10" defaultColWidth="11.44140625" defaultRowHeight="13.2" x14ac:dyDescent="0.25"/>
  <cols>
    <col min="1" max="1" width="15.21875" style="1" customWidth="1"/>
    <col min="2" max="2" width="12.77734375" style="1" customWidth="1"/>
    <col min="3" max="16" width="12.21875" style="1" customWidth="1"/>
    <col min="17" max="17" width="12.77734375" style="1" bestFit="1" customWidth="1"/>
    <col min="18" max="16384" width="11.44140625" style="1"/>
  </cols>
  <sheetData>
    <row r="6" spans="1:15" ht="15.75" customHeigh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2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3.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3.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3.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3.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3.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3.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3.8" x14ac:dyDescent="0.25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3.8" x14ac:dyDescent="0.25">
      <c r="A16" s="20" t="s">
        <v>22</v>
      </c>
      <c r="B16" s="21">
        <f>+O57+O106</f>
        <v>18707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2458111</v>
      </c>
      <c r="O16" s="17"/>
    </row>
    <row r="17" spans="1:15" ht="13.8" x14ac:dyDescent="0.25">
      <c r="A17" s="20" t="s">
        <v>23</v>
      </c>
      <c r="B17" s="21">
        <f>+O63+O112</f>
        <v>3253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484691</v>
      </c>
      <c r="O17" s="17"/>
    </row>
    <row r="18" spans="1:15" ht="13.8" x14ac:dyDescent="0.25">
      <c r="A18" s="20" t="s">
        <v>24</v>
      </c>
      <c r="B18" s="21">
        <f>+O69+O118</f>
        <v>37092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5797845</v>
      </c>
      <c r="O18" s="17"/>
    </row>
    <row r="19" spans="1:15" ht="13.8" x14ac:dyDescent="0.25">
      <c r="A19" s="20" t="s">
        <v>25</v>
      </c>
      <c r="B19" s="21">
        <f>+O75+O124</f>
        <v>1762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143191</v>
      </c>
      <c r="O19" s="17"/>
    </row>
    <row r="20" spans="1:15" ht="13.8" x14ac:dyDescent="0.25">
      <c r="A20" s="20" t="s">
        <v>26</v>
      </c>
      <c r="B20" s="21">
        <f>+O81+O130</f>
        <v>7670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1056015</v>
      </c>
      <c r="O20" s="17"/>
    </row>
    <row r="21" spans="1:15" ht="13.8" x14ac:dyDescent="0.25">
      <c r="A21" s="20" t="s">
        <v>27</v>
      </c>
      <c r="B21" s="21">
        <f>+O87+O136</f>
        <v>1756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19156</v>
      </c>
      <c r="O21" s="17"/>
    </row>
    <row r="22" spans="1:15" ht="13.8" x14ac:dyDescent="0.25">
      <c r="A22" s="20" t="s">
        <v>28</v>
      </c>
      <c r="B22" s="21">
        <f>+O93+O142</f>
        <v>429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54273</v>
      </c>
      <c r="O22" s="17"/>
    </row>
    <row r="23" spans="1:15" ht="13.8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3.8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3.8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3.8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3.8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x14ac:dyDescent="0.25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5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0</v>
      </c>
      <c r="J31" s="6">
        <f t="shared" si="0"/>
        <v>0</v>
      </c>
      <c r="K31" s="6">
        <f t="shared" si="0"/>
        <v>0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4735743</v>
      </c>
    </row>
    <row r="32" spans="1:15" x14ac:dyDescent="0.25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0</v>
      </c>
      <c r="J32" s="6">
        <f t="shared" si="1"/>
        <v>0</v>
      </c>
      <c r="K32" s="6">
        <f t="shared" si="1"/>
        <v>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4907129</v>
      </c>
    </row>
    <row r="33" spans="1:16" x14ac:dyDescent="0.25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0</v>
      </c>
      <c r="J33" s="6">
        <f t="shared" si="2"/>
        <v>0</v>
      </c>
      <c r="K33" s="6">
        <f t="shared" si="2"/>
        <v>0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9642872</v>
      </c>
    </row>
    <row r="34" spans="1:16" x14ac:dyDescent="0.25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5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0</v>
      </c>
      <c r="J35" s="6">
        <f t="shared" si="3"/>
        <v>0</v>
      </c>
      <c r="K35" s="6">
        <f t="shared" si="3"/>
        <v>0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182736</v>
      </c>
    </row>
    <row r="36" spans="1:16" x14ac:dyDescent="0.25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0</v>
      </c>
      <c r="J36" s="6">
        <f t="shared" si="4"/>
        <v>0</v>
      </c>
      <c r="K36" s="6">
        <f t="shared" si="4"/>
        <v>0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187674</v>
      </c>
    </row>
    <row r="37" spans="1:16" x14ac:dyDescent="0.25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0</v>
      </c>
      <c r="J37" s="6">
        <f t="shared" si="5"/>
        <v>0</v>
      </c>
      <c r="K37" s="6">
        <f>+SUM(K105,K111,K117,K123,K129,K135,K141)</f>
        <v>0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370410</v>
      </c>
    </row>
    <row r="38" spans="1:16" x14ac:dyDescent="0.25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0</v>
      </c>
      <c r="J38" s="22">
        <f t="shared" si="6"/>
        <v>0</v>
      </c>
      <c r="K38" s="22">
        <f t="shared" si="6"/>
        <v>0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10013282</v>
      </c>
    </row>
    <row r="39" spans="1:1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5">
      <c r="A40" s="44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6" x14ac:dyDescent="0.25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5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0</v>
      </c>
      <c r="J42" s="6">
        <f t="shared" si="7"/>
        <v>0</v>
      </c>
      <c r="K42" s="6">
        <f t="shared" si="7"/>
        <v>0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65761</v>
      </c>
    </row>
    <row r="43" spans="1:16" x14ac:dyDescent="0.25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0</v>
      </c>
      <c r="J43" s="6">
        <f t="shared" si="8"/>
        <v>0</v>
      </c>
      <c r="K43" s="6">
        <f t="shared" si="8"/>
        <v>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4908</v>
      </c>
    </row>
    <row r="44" spans="1:16" x14ac:dyDescent="0.25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0</v>
      </c>
      <c r="J44" s="22">
        <f t="shared" si="9"/>
        <v>0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70669</v>
      </c>
    </row>
    <row r="47" spans="1:16" x14ac:dyDescent="0.25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5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" x14ac:dyDescent="0.25">
      <c r="A49" s="42" t="s">
        <v>30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5">
      <c r="A52" s="47" t="s">
        <v>80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6" x14ac:dyDescent="0.25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5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/>
      <c r="J54" s="6"/>
      <c r="K54" s="6"/>
      <c r="L54" s="6"/>
      <c r="M54" s="6"/>
      <c r="N54" s="6"/>
      <c r="O54" s="6">
        <f>SUM(C54:N54)</f>
        <v>1194734</v>
      </c>
    </row>
    <row r="55" spans="1:16" x14ac:dyDescent="0.25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/>
      <c r="J55" s="6"/>
      <c r="K55" s="6"/>
      <c r="L55" s="6"/>
      <c r="M55" s="6"/>
      <c r="N55" s="6"/>
      <c r="O55" s="6">
        <f>SUM(C55:N55)</f>
        <v>1250911</v>
      </c>
    </row>
    <row r="56" spans="1:16" x14ac:dyDescent="0.25">
      <c r="A56" s="30" t="s">
        <v>22</v>
      </c>
      <c r="B56" s="5" t="s">
        <v>13</v>
      </c>
      <c r="C56" s="6">
        <f t="shared" ref="C56:H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/>
      <c r="J56" s="6"/>
      <c r="K56" s="6"/>
      <c r="L56" s="6"/>
      <c r="M56" s="6"/>
      <c r="N56" s="6"/>
      <c r="O56" s="6">
        <f>SUM(C56:N56)</f>
        <v>2445645</v>
      </c>
      <c r="P56" s="8"/>
    </row>
    <row r="57" spans="1:16" x14ac:dyDescent="0.25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/>
      <c r="J57" s="6"/>
      <c r="K57" s="6"/>
      <c r="L57" s="6"/>
      <c r="M57" s="6"/>
      <c r="N57" s="6"/>
      <c r="O57" s="6">
        <f>SUM(C57:N57)</f>
        <v>18316</v>
      </c>
    </row>
    <row r="58" spans="1:16" x14ac:dyDescent="0.25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5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5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/>
      <c r="J60" s="6"/>
      <c r="K60" s="6"/>
      <c r="L60" s="6"/>
      <c r="M60" s="6"/>
      <c r="N60" s="6"/>
      <c r="O60" s="6">
        <f>SUM(C60:N60)</f>
        <v>228069</v>
      </c>
    </row>
    <row r="61" spans="1:16" x14ac:dyDescent="0.25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/>
      <c r="J61" s="6"/>
      <c r="K61" s="6"/>
      <c r="L61" s="6"/>
      <c r="M61" s="6"/>
      <c r="N61" s="6"/>
      <c r="O61" s="6">
        <f>SUM(C61:N61)</f>
        <v>243458</v>
      </c>
    </row>
    <row r="62" spans="1:16" x14ac:dyDescent="0.25">
      <c r="A62" s="30" t="s">
        <v>23</v>
      </c>
      <c r="B62" s="5" t="s">
        <v>13</v>
      </c>
      <c r="C62" s="6">
        <f t="shared" ref="C62:H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/>
      <c r="J62" s="6"/>
      <c r="K62" s="6"/>
      <c r="L62" s="6"/>
      <c r="M62" s="6"/>
      <c r="N62" s="6"/>
      <c r="O62" s="6">
        <f>SUM(C62:N62)</f>
        <v>471527</v>
      </c>
    </row>
    <row r="63" spans="1:16" ht="14.4" x14ac:dyDescent="0.3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39">
        <v>227</v>
      </c>
      <c r="H63" s="6">
        <v>310</v>
      </c>
      <c r="I63" s="6"/>
      <c r="J63" s="6"/>
      <c r="K63" s="6"/>
      <c r="L63" s="6"/>
      <c r="M63" s="6"/>
      <c r="N63" s="6"/>
      <c r="O63" s="6">
        <f>SUM(C63:N63)</f>
        <v>2947</v>
      </c>
    </row>
    <row r="64" spans="1:16" x14ac:dyDescent="0.25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5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/>
      <c r="J66" s="6"/>
      <c r="K66" s="6"/>
      <c r="L66" s="6"/>
      <c r="M66" s="6"/>
      <c r="N66" s="6"/>
      <c r="O66" s="6">
        <f>SUM(C66:N66)</f>
        <v>2706327</v>
      </c>
    </row>
    <row r="67" spans="1:15" x14ac:dyDescent="0.25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/>
      <c r="J67" s="6"/>
      <c r="K67" s="6"/>
      <c r="L67" s="6"/>
      <c r="M67" s="6"/>
      <c r="N67" s="6"/>
      <c r="O67" s="6">
        <f>SUM(C67:N67)</f>
        <v>2777665</v>
      </c>
    </row>
    <row r="68" spans="1:15" x14ac:dyDescent="0.25">
      <c r="A68" s="30" t="s">
        <v>24</v>
      </c>
      <c r="B68" s="5" t="s">
        <v>13</v>
      </c>
      <c r="C68" s="6">
        <f t="shared" ref="C68:H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/>
      <c r="J68" s="6"/>
      <c r="K68" s="6"/>
      <c r="L68" s="6"/>
      <c r="M68" s="6"/>
      <c r="N68" s="6"/>
      <c r="O68" s="6">
        <f>SUM(C68:N68)</f>
        <v>5483992</v>
      </c>
    </row>
    <row r="69" spans="1:15" x14ac:dyDescent="0.25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/>
      <c r="J69" s="6"/>
      <c r="K69" s="6"/>
      <c r="L69" s="6"/>
      <c r="M69" s="6"/>
      <c r="N69" s="6"/>
      <c r="O69" s="6">
        <f>SUM(C69:N69)</f>
        <v>34844</v>
      </c>
    </row>
    <row r="70" spans="1:15" x14ac:dyDescent="0.25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5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/>
      <c r="J72" s="6"/>
      <c r="K72" s="6"/>
      <c r="L72" s="6"/>
      <c r="M72" s="6"/>
      <c r="N72" s="6"/>
      <c r="O72" s="6">
        <f>SUM(C72:N72)</f>
        <v>56432</v>
      </c>
    </row>
    <row r="73" spans="1:15" x14ac:dyDescent="0.25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/>
      <c r="J73" s="6"/>
      <c r="K73" s="6"/>
      <c r="L73" s="6"/>
      <c r="M73" s="6"/>
      <c r="N73" s="6"/>
      <c r="O73" s="6">
        <f>SUM(C73:N73)</f>
        <v>58174</v>
      </c>
    </row>
    <row r="74" spans="1:15" x14ac:dyDescent="0.25">
      <c r="A74" s="30" t="s">
        <v>25</v>
      </c>
      <c r="B74" s="5" t="s">
        <v>13</v>
      </c>
      <c r="C74" s="6">
        <f t="shared" ref="C74:H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/>
      <c r="J74" s="6"/>
      <c r="K74" s="6"/>
      <c r="L74" s="6"/>
      <c r="M74" s="6"/>
      <c r="N74" s="6"/>
      <c r="O74" s="6">
        <f>SUM(C74:N74)</f>
        <v>114606</v>
      </c>
    </row>
    <row r="75" spans="1:15" ht="14.4" x14ac:dyDescent="0.3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39">
        <v>87</v>
      </c>
      <c r="H75" s="6">
        <v>106</v>
      </c>
      <c r="I75" s="6"/>
      <c r="J75" s="6"/>
      <c r="K75" s="6"/>
      <c r="L75" s="6"/>
      <c r="M75" s="6"/>
      <c r="N75" s="6"/>
      <c r="O75" s="6">
        <f>SUM(C75:N75)</f>
        <v>1132</v>
      </c>
    </row>
    <row r="76" spans="1:15" x14ac:dyDescent="0.25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5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/>
      <c r="J78" s="6"/>
      <c r="K78" s="6"/>
      <c r="L78" s="6"/>
      <c r="M78" s="6"/>
      <c r="N78" s="6"/>
      <c r="O78" s="6">
        <f>SUM(C78:N78)</f>
        <v>515066</v>
      </c>
    </row>
    <row r="79" spans="1:15" x14ac:dyDescent="0.25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/>
      <c r="J79" s="6"/>
      <c r="K79" s="6"/>
      <c r="L79" s="6"/>
      <c r="M79" s="6"/>
      <c r="N79" s="6"/>
      <c r="O79" s="6">
        <f>SUM(C79:N79)</f>
        <v>540580</v>
      </c>
    </row>
    <row r="80" spans="1:15" x14ac:dyDescent="0.25">
      <c r="A80" s="30" t="s">
        <v>26</v>
      </c>
      <c r="B80" s="5" t="s">
        <v>13</v>
      </c>
      <c r="C80" s="6">
        <f t="shared" ref="C80:H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/>
      <c r="J80" s="6"/>
      <c r="K80" s="6"/>
      <c r="L80" s="6"/>
      <c r="M80" s="6"/>
      <c r="N80" s="6"/>
      <c r="O80" s="6">
        <f>SUM(C80:N80)</f>
        <v>1055646</v>
      </c>
    </row>
    <row r="81" spans="1:15" x14ac:dyDescent="0.25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/>
      <c r="J81" s="6"/>
      <c r="K81" s="6"/>
      <c r="L81" s="6"/>
      <c r="M81" s="6"/>
      <c r="N81" s="6"/>
      <c r="O81" s="6">
        <f>SUM(C81:N81)</f>
        <v>7556</v>
      </c>
    </row>
    <row r="82" spans="1:15" x14ac:dyDescent="0.25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5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5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/>
      <c r="J84" s="6"/>
      <c r="K84" s="6"/>
      <c r="L84" s="6"/>
      <c r="M84" s="6"/>
      <c r="N84" s="6"/>
      <c r="O84" s="6">
        <f>SUM(C84:N84)</f>
        <v>8690</v>
      </c>
    </row>
    <row r="85" spans="1:15" x14ac:dyDescent="0.25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/>
      <c r="J85" s="6"/>
      <c r="K85" s="6"/>
      <c r="L85" s="6"/>
      <c r="M85" s="6"/>
      <c r="N85" s="6"/>
      <c r="O85" s="6">
        <f>SUM(C85:N85)</f>
        <v>8710</v>
      </c>
    </row>
    <row r="86" spans="1:15" x14ac:dyDescent="0.25">
      <c r="A86" s="31" t="s">
        <v>37</v>
      </c>
      <c r="B86" s="5" t="s">
        <v>13</v>
      </c>
      <c r="C86" s="6">
        <f t="shared" ref="C86:H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/>
      <c r="J86" s="6"/>
      <c r="K86" s="6"/>
      <c r="L86" s="6"/>
      <c r="M86" s="6"/>
      <c r="N86" s="6"/>
      <c r="O86" s="6">
        <f>SUM(C86:N86)</f>
        <v>17400</v>
      </c>
    </row>
    <row r="87" spans="1:15" ht="14.4" x14ac:dyDescent="0.3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39">
        <v>114</v>
      </c>
      <c r="H87" s="6">
        <v>96</v>
      </c>
      <c r="I87" s="6"/>
      <c r="J87" s="6"/>
      <c r="K87" s="6"/>
      <c r="L87" s="6"/>
      <c r="M87" s="6"/>
      <c r="N87" s="6"/>
      <c r="O87" s="6">
        <f>SUM(C87:N87)</f>
        <v>628</v>
      </c>
    </row>
    <row r="88" spans="1:15" x14ac:dyDescent="0.25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5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5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/>
      <c r="J90" s="6"/>
      <c r="K90" s="6"/>
      <c r="L90" s="6"/>
      <c r="M90" s="6"/>
      <c r="N90" s="6"/>
      <c r="O90" s="6">
        <f>SUM(C90:N90)</f>
        <v>26425</v>
      </c>
    </row>
    <row r="91" spans="1:15" x14ac:dyDescent="0.25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/>
      <c r="J91" s="6"/>
      <c r="K91" s="6"/>
      <c r="L91" s="6"/>
      <c r="M91" s="6"/>
      <c r="N91" s="6"/>
      <c r="O91" s="6">
        <f>SUM(C91:N91)</f>
        <v>27631</v>
      </c>
    </row>
    <row r="92" spans="1:15" x14ac:dyDescent="0.25">
      <c r="A92" s="31" t="s">
        <v>28</v>
      </c>
      <c r="B92" s="5" t="s">
        <v>13</v>
      </c>
      <c r="C92" s="6">
        <f t="shared" ref="C92:H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/>
      <c r="J92" s="6"/>
      <c r="K92" s="6"/>
      <c r="L92" s="6"/>
      <c r="M92" s="6"/>
      <c r="N92" s="6"/>
      <c r="O92" s="6">
        <f>SUM(C92:N92)</f>
        <v>54056</v>
      </c>
    </row>
    <row r="93" spans="1:15" ht="14.4" x14ac:dyDescent="0.3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39">
        <v>22</v>
      </c>
      <c r="H93" s="6">
        <v>18</v>
      </c>
      <c r="I93" s="6"/>
      <c r="J93" s="6"/>
      <c r="K93" s="6"/>
      <c r="L93" s="6"/>
      <c r="M93" s="6"/>
      <c r="N93" s="6"/>
      <c r="O93" s="6">
        <f>SUM(C93:N93)</f>
        <v>338</v>
      </c>
    </row>
    <row r="94" spans="1:15" x14ac:dyDescent="0.25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5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5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5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5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" x14ac:dyDescent="0.25">
      <c r="A99" s="42" t="s">
        <v>40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6" x14ac:dyDescent="0.25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5">
      <c r="A101" s="47" t="s">
        <v>81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6" x14ac:dyDescent="0.25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x14ac:dyDescent="0.25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/>
      <c r="J103" s="6"/>
      <c r="K103" s="6"/>
      <c r="L103" s="6"/>
      <c r="M103" s="6"/>
      <c r="N103" s="6"/>
      <c r="O103" s="6">
        <f>SUM(C103:N103)</f>
        <v>5892</v>
      </c>
    </row>
    <row r="104" spans="1:16" ht="15.6" customHeight="1" x14ac:dyDescent="0.3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/>
      <c r="J104" s="6"/>
      <c r="K104" s="6"/>
      <c r="L104" s="6"/>
      <c r="M104" s="6"/>
      <c r="N104" s="6"/>
      <c r="O104" s="6">
        <f>SUM(C104:N104)</f>
        <v>6574</v>
      </c>
    </row>
    <row r="105" spans="1:16" x14ac:dyDescent="0.25">
      <c r="A105" s="30" t="s">
        <v>22</v>
      </c>
      <c r="B105" s="5" t="s">
        <v>13</v>
      </c>
      <c r="C105" s="6">
        <f>SUM(C103:C104)</f>
        <v>428</v>
      </c>
      <c r="D105" s="6">
        <f t="shared" ref="D105:H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/>
      <c r="J105" s="6"/>
      <c r="K105" s="6"/>
      <c r="L105" s="6"/>
      <c r="M105" s="6"/>
      <c r="N105" s="6"/>
      <c r="O105" s="6">
        <f>SUM(C105:N105)</f>
        <v>12466</v>
      </c>
      <c r="P105" s="8"/>
    </row>
    <row r="106" spans="1:16" ht="14.4" x14ac:dyDescent="0.3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>
        <v>62</v>
      </c>
      <c r="I106" s="6"/>
      <c r="J106" s="6"/>
      <c r="K106" s="6"/>
      <c r="L106" s="6"/>
      <c r="M106" s="6"/>
      <c r="N106" s="6"/>
      <c r="O106" s="6">
        <f>SUM(C106:N106)</f>
        <v>391</v>
      </c>
    </row>
    <row r="107" spans="1:16" x14ac:dyDescent="0.25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5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5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/>
      <c r="J109" s="6"/>
      <c r="K109" s="6"/>
      <c r="L109" s="6"/>
      <c r="M109" s="6"/>
      <c r="N109" s="6"/>
      <c r="O109" s="6">
        <f>SUM(C109:N109)</f>
        <v>6069</v>
      </c>
    </row>
    <row r="110" spans="1:16" x14ac:dyDescent="0.25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/>
      <c r="J110" s="6"/>
      <c r="K110" s="6"/>
      <c r="L110" s="6"/>
      <c r="M110" s="6"/>
      <c r="N110" s="6"/>
      <c r="O110" s="6">
        <f>SUM(C110:N110)</f>
        <v>7095</v>
      </c>
    </row>
    <row r="111" spans="1:16" x14ac:dyDescent="0.25">
      <c r="A111" s="30" t="s">
        <v>23</v>
      </c>
      <c r="B111" s="5" t="s">
        <v>13</v>
      </c>
      <c r="C111" s="6">
        <f t="shared" ref="C111:H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/>
      <c r="J111" s="6"/>
      <c r="K111" s="6"/>
      <c r="L111" s="6"/>
      <c r="M111" s="6"/>
      <c r="N111" s="6"/>
      <c r="O111" s="6">
        <f>SUM(C111:N111)</f>
        <v>13164</v>
      </c>
    </row>
    <row r="112" spans="1:16" ht="14.4" x14ac:dyDescent="0.3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39">
        <v>16</v>
      </c>
      <c r="H112" s="6">
        <v>23</v>
      </c>
      <c r="I112" s="6"/>
      <c r="J112" s="6"/>
      <c r="K112" s="6"/>
      <c r="L112" s="6"/>
      <c r="M112" s="6"/>
      <c r="N112" s="6"/>
      <c r="O112" s="6">
        <f>SUM(C112:N112)</f>
        <v>306</v>
      </c>
    </row>
    <row r="113" spans="1:15" x14ac:dyDescent="0.25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5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5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/>
      <c r="J115" s="6"/>
      <c r="K115" s="6"/>
      <c r="L115" s="6"/>
      <c r="M115" s="6"/>
      <c r="N115" s="6"/>
      <c r="O115" s="6">
        <f>SUM(C115:N115)</f>
        <v>157275</v>
      </c>
    </row>
    <row r="116" spans="1:15" x14ac:dyDescent="0.25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/>
      <c r="J116" s="6"/>
      <c r="K116" s="6"/>
      <c r="L116" s="6"/>
      <c r="M116" s="6"/>
      <c r="N116" s="6"/>
      <c r="O116" s="6">
        <f>SUM(C116:N116)</f>
        <v>156578</v>
      </c>
    </row>
    <row r="117" spans="1:15" x14ac:dyDescent="0.25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H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/>
      <c r="J117" s="6"/>
      <c r="K117" s="6"/>
      <c r="L117" s="6"/>
      <c r="M117" s="6"/>
      <c r="N117" s="6"/>
      <c r="O117" s="6">
        <f>SUM(C117:N117)</f>
        <v>313853</v>
      </c>
    </row>
    <row r="118" spans="1:15" ht="14.4" x14ac:dyDescent="0.3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>
        <v>512</v>
      </c>
      <c r="I118" s="6"/>
      <c r="J118" s="6"/>
      <c r="K118" s="6"/>
      <c r="L118" s="6"/>
      <c r="M118" s="6"/>
      <c r="N118" s="6"/>
      <c r="O118" s="6">
        <f>SUM(C118:N118)</f>
        <v>2248</v>
      </c>
    </row>
    <row r="119" spans="1:15" x14ac:dyDescent="0.25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5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5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/>
      <c r="J121" s="6"/>
      <c r="K121" s="6"/>
      <c r="L121" s="6"/>
      <c r="M121" s="6"/>
      <c r="N121" s="6"/>
      <c r="O121" s="6">
        <f>SUM(C121:N121)</f>
        <v>12297</v>
      </c>
    </row>
    <row r="122" spans="1:15" x14ac:dyDescent="0.25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/>
      <c r="J122" s="6"/>
      <c r="K122" s="6"/>
      <c r="L122" s="6"/>
      <c r="M122" s="6"/>
      <c r="N122" s="6"/>
      <c r="O122" s="6">
        <f>SUM(C122:N122)</f>
        <v>16288</v>
      </c>
    </row>
    <row r="123" spans="1:15" ht="14.4" x14ac:dyDescent="0.3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G123" si="20">SUM(E121:E122)</f>
        <v>8734</v>
      </c>
      <c r="F123" s="6">
        <f t="shared" si="20"/>
        <v>1274</v>
      </c>
      <c r="G123" s="6">
        <f t="shared" si="20"/>
        <v>126</v>
      </c>
      <c r="H123" s="40">
        <v>119</v>
      </c>
      <c r="I123" s="6"/>
      <c r="J123" s="6"/>
      <c r="K123" s="6"/>
      <c r="L123" s="6"/>
      <c r="M123" s="6"/>
      <c r="N123" s="6"/>
      <c r="O123" s="6">
        <f>SUM(C123:N123)</f>
        <v>28585</v>
      </c>
    </row>
    <row r="124" spans="1:15" ht="14.4" x14ac:dyDescent="0.3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>
        <v>29</v>
      </c>
      <c r="I124" s="6"/>
      <c r="J124" s="6"/>
      <c r="K124" s="6"/>
      <c r="L124" s="6"/>
      <c r="M124" s="6"/>
      <c r="N124" s="6"/>
      <c r="O124" s="6">
        <f>SUM(C124:N124)</f>
        <v>630</v>
      </c>
    </row>
    <row r="125" spans="1:15" x14ac:dyDescent="0.25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5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5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/>
      <c r="J127" s="6"/>
      <c r="K127" s="6"/>
      <c r="L127" s="6"/>
      <c r="M127" s="6"/>
      <c r="N127" s="6"/>
      <c r="O127" s="6">
        <f>SUM(C127:N127)</f>
        <v>194</v>
      </c>
    </row>
    <row r="128" spans="1:15" x14ac:dyDescent="0.25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/>
      <c r="J128" s="6"/>
      <c r="K128" s="6"/>
      <c r="L128" s="6"/>
      <c r="M128" s="6"/>
      <c r="N128" s="6"/>
      <c r="O128" s="6">
        <f>SUM(C128:N128)</f>
        <v>175</v>
      </c>
    </row>
    <row r="129" spans="1:15" x14ac:dyDescent="0.25">
      <c r="A129" s="30" t="s">
        <v>26</v>
      </c>
      <c r="B129" s="5" t="s">
        <v>13</v>
      </c>
      <c r="C129" s="6">
        <f t="shared" ref="C129:H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/>
      <c r="J129" s="6"/>
      <c r="K129" s="6"/>
      <c r="L129" s="6"/>
      <c r="M129" s="6"/>
      <c r="N129" s="6"/>
      <c r="O129" s="6">
        <f>SUM(C129:N129)</f>
        <v>369</v>
      </c>
    </row>
    <row r="130" spans="1:15" x14ac:dyDescent="0.25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/>
      <c r="J130" s="6"/>
      <c r="K130" s="6"/>
      <c r="L130" s="6"/>
      <c r="M130" s="6"/>
      <c r="N130" s="6"/>
      <c r="O130" s="6">
        <f>SUM(C130:N130)</f>
        <v>114</v>
      </c>
    </row>
    <row r="131" spans="1:15" x14ac:dyDescent="0.25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5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5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/>
      <c r="J133" s="6"/>
      <c r="K133" s="6"/>
      <c r="L133" s="6"/>
      <c r="M133" s="6"/>
      <c r="N133" s="6"/>
      <c r="O133" s="6">
        <f>SUM(C133:N133)</f>
        <v>918</v>
      </c>
    </row>
    <row r="134" spans="1:15" x14ac:dyDescent="0.25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/>
      <c r="J134" s="6"/>
      <c r="K134" s="6"/>
      <c r="L134" s="6"/>
      <c r="M134" s="6"/>
      <c r="N134" s="6"/>
      <c r="O134" s="6">
        <f>SUM(C134:N134)</f>
        <v>838</v>
      </c>
    </row>
    <row r="135" spans="1:15" x14ac:dyDescent="0.25">
      <c r="A135" s="31" t="s">
        <v>37</v>
      </c>
      <c r="B135" s="5" t="s">
        <v>13</v>
      </c>
      <c r="C135" s="6">
        <f t="shared" ref="C135:H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/>
      <c r="J135" s="6"/>
      <c r="K135" s="6"/>
      <c r="L135" s="6"/>
      <c r="M135" s="6"/>
      <c r="N135" s="6"/>
      <c r="O135" s="6">
        <f>SUM(C135:N135)</f>
        <v>1756</v>
      </c>
    </row>
    <row r="136" spans="1:15" ht="14.4" x14ac:dyDescent="0.3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>
        <v>180</v>
      </c>
      <c r="I136" s="6"/>
      <c r="J136" s="6"/>
      <c r="K136" s="6"/>
      <c r="L136" s="6"/>
      <c r="M136" s="6"/>
      <c r="N136" s="6"/>
      <c r="O136" s="6">
        <f>SUM(C136:N136)</f>
        <v>1128</v>
      </c>
    </row>
    <row r="137" spans="1:15" x14ac:dyDescent="0.25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5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5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/>
      <c r="J139" s="6"/>
      <c r="K139" s="6"/>
      <c r="L139" s="6"/>
      <c r="M139" s="6"/>
      <c r="N139" s="6"/>
      <c r="O139" s="6">
        <f>SUM(C139:N139)</f>
        <v>91</v>
      </c>
    </row>
    <row r="140" spans="1:15" x14ac:dyDescent="0.25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/>
      <c r="J140" s="6"/>
      <c r="K140" s="6"/>
      <c r="L140" s="6"/>
      <c r="M140" s="6"/>
      <c r="N140" s="6"/>
      <c r="O140" s="6">
        <f>SUM(C140:N140)</f>
        <v>126</v>
      </c>
    </row>
    <row r="141" spans="1:15" x14ac:dyDescent="0.25">
      <c r="A141" s="31" t="s">
        <v>28</v>
      </c>
      <c r="B141" s="5" t="s">
        <v>13</v>
      </c>
      <c r="C141" s="6">
        <f t="shared" ref="C141:H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/>
      <c r="J141" s="6"/>
      <c r="K141" s="6"/>
      <c r="L141" s="6"/>
      <c r="M141" s="6"/>
      <c r="N141" s="6"/>
      <c r="O141" s="6">
        <f>SUM(C141:N141)</f>
        <v>217</v>
      </c>
    </row>
    <row r="142" spans="1:15" ht="14.4" x14ac:dyDescent="0.3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>
        <v>10</v>
      </c>
      <c r="I142" s="6"/>
      <c r="J142" s="6"/>
      <c r="K142" s="6"/>
      <c r="L142" s="6"/>
      <c r="M142" s="6"/>
      <c r="N142" s="6"/>
      <c r="O142" s="6">
        <f>SUM(C142:N142)</f>
        <v>91</v>
      </c>
    </row>
    <row r="143" spans="1:15" x14ac:dyDescent="0.25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5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5">
      <c r="O152" s="8"/>
    </row>
    <row r="153" spans="2:15" x14ac:dyDescent="0.25">
      <c r="O153" s="8"/>
    </row>
    <row r="154" spans="2:15" x14ac:dyDescent="0.25">
      <c r="O154" s="8"/>
    </row>
    <row r="155" spans="2:15" x14ac:dyDescent="0.25">
      <c r="B155" s="9" t="s">
        <v>19</v>
      </c>
      <c r="C155" s="9" t="s">
        <v>42</v>
      </c>
      <c r="D155" s="9" t="s">
        <v>43</v>
      </c>
      <c r="E155" s="9" t="s">
        <v>44</v>
      </c>
      <c r="F155" s="9" t="s">
        <v>45</v>
      </c>
      <c r="G155" s="9" t="s">
        <v>46</v>
      </c>
      <c r="H155" s="9" t="s">
        <v>47</v>
      </c>
      <c r="I155" s="9" t="s">
        <v>48</v>
      </c>
      <c r="J155" s="9" t="s">
        <v>49</v>
      </c>
      <c r="K155" s="9" t="s">
        <v>50</v>
      </c>
      <c r="L155" s="9" t="s">
        <v>51</v>
      </c>
      <c r="M155" s="9" t="s">
        <v>52</v>
      </c>
      <c r="N155" s="9" t="s">
        <v>53</v>
      </c>
      <c r="O155" s="8"/>
    </row>
    <row r="156" spans="2:15" x14ac:dyDescent="0.25">
      <c r="B156" s="9" t="s">
        <v>22</v>
      </c>
      <c r="C156" s="11">
        <f t="shared" ref="C156:N156" si="24">+C56+C105</f>
        <v>463568</v>
      </c>
      <c r="D156" s="11">
        <f t="shared" si="24"/>
        <v>366157</v>
      </c>
      <c r="E156" s="11">
        <f t="shared" si="24"/>
        <v>396627</v>
      </c>
      <c r="F156" s="11">
        <f t="shared" si="24"/>
        <v>401987</v>
      </c>
      <c r="G156" s="11">
        <f t="shared" si="24"/>
        <v>394231</v>
      </c>
      <c r="H156" s="11">
        <f t="shared" si="24"/>
        <v>435541</v>
      </c>
      <c r="I156" s="11">
        <f t="shared" si="24"/>
        <v>0</v>
      </c>
      <c r="J156" s="11">
        <f t="shared" si="24"/>
        <v>0</v>
      </c>
      <c r="K156" s="11">
        <f t="shared" si="24"/>
        <v>0</v>
      </c>
      <c r="L156" s="11">
        <f t="shared" si="24"/>
        <v>0</v>
      </c>
      <c r="M156" s="11">
        <f t="shared" si="24"/>
        <v>0</v>
      </c>
      <c r="N156" s="11">
        <f t="shared" si="24"/>
        <v>0</v>
      </c>
      <c r="O156" s="8"/>
    </row>
    <row r="157" spans="2:15" x14ac:dyDescent="0.25">
      <c r="B157" s="9" t="s">
        <v>23</v>
      </c>
      <c r="C157" s="11">
        <f t="shared" ref="C157:N157" si="25">+C62+C111</f>
        <v>107216</v>
      </c>
      <c r="D157" s="11">
        <f t="shared" si="25"/>
        <v>101796</v>
      </c>
      <c r="E157" s="11">
        <f t="shared" si="25"/>
        <v>110893</v>
      </c>
      <c r="F157" s="11">
        <f t="shared" si="25"/>
        <v>86032</v>
      </c>
      <c r="G157" s="11">
        <f t="shared" si="25"/>
        <v>34885</v>
      </c>
      <c r="H157" s="11">
        <f t="shared" si="25"/>
        <v>43869</v>
      </c>
      <c r="I157" s="11">
        <f t="shared" si="25"/>
        <v>0</v>
      </c>
      <c r="J157" s="11">
        <f t="shared" si="25"/>
        <v>0</v>
      </c>
      <c r="K157" s="11">
        <f t="shared" si="25"/>
        <v>0</v>
      </c>
      <c r="L157" s="11">
        <f t="shared" si="25"/>
        <v>0</v>
      </c>
      <c r="M157" s="11">
        <f t="shared" si="25"/>
        <v>0</v>
      </c>
      <c r="N157" s="11">
        <f t="shared" si="25"/>
        <v>0</v>
      </c>
      <c r="O157" s="8"/>
    </row>
    <row r="158" spans="2:15" x14ac:dyDescent="0.25">
      <c r="B158" s="9" t="s">
        <v>24</v>
      </c>
      <c r="C158" s="11">
        <f t="shared" ref="C158:N158" si="26">+C68+C117</f>
        <v>1007025</v>
      </c>
      <c r="D158" s="11">
        <f t="shared" si="26"/>
        <v>923371</v>
      </c>
      <c r="E158" s="11">
        <f t="shared" si="26"/>
        <v>1097034</v>
      </c>
      <c r="F158" s="11">
        <f t="shared" si="26"/>
        <v>975484</v>
      </c>
      <c r="G158" s="11">
        <f t="shared" si="26"/>
        <v>871181</v>
      </c>
      <c r="H158" s="11">
        <f t="shared" si="26"/>
        <v>923750</v>
      </c>
      <c r="I158" s="11">
        <f t="shared" si="26"/>
        <v>0</v>
      </c>
      <c r="J158" s="11">
        <f t="shared" si="26"/>
        <v>0</v>
      </c>
      <c r="K158" s="11">
        <f t="shared" si="26"/>
        <v>0</v>
      </c>
      <c r="L158" s="11">
        <f t="shared" si="26"/>
        <v>0</v>
      </c>
      <c r="M158" s="11">
        <f t="shared" si="26"/>
        <v>0</v>
      </c>
      <c r="N158" s="11">
        <f t="shared" si="26"/>
        <v>0</v>
      </c>
      <c r="O158" s="8"/>
    </row>
    <row r="159" spans="2:15" x14ac:dyDescent="0.25">
      <c r="B159" s="9" t="s">
        <v>25</v>
      </c>
      <c r="C159" s="11">
        <f t="shared" ref="C159:N159" si="27">+C74+C123</f>
        <v>32338</v>
      </c>
      <c r="D159" s="11">
        <f t="shared" si="27"/>
        <v>28911</v>
      </c>
      <c r="E159" s="11">
        <f t="shared" si="27"/>
        <v>30667</v>
      </c>
      <c r="F159" s="11">
        <f t="shared" si="27"/>
        <v>19184</v>
      </c>
      <c r="G159" s="11">
        <f t="shared" si="27"/>
        <v>12090</v>
      </c>
      <c r="H159" s="11">
        <f t="shared" si="27"/>
        <v>20001</v>
      </c>
      <c r="I159" s="11">
        <f t="shared" si="27"/>
        <v>0</v>
      </c>
      <c r="J159" s="11">
        <f t="shared" si="27"/>
        <v>0</v>
      </c>
      <c r="K159" s="11">
        <f t="shared" si="27"/>
        <v>0</v>
      </c>
      <c r="L159" s="11">
        <f t="shared" si="27"/>
        <v>0</v>
      </c>
      <c r="M159" s="11">
        <f t="shared" si="27"/>
        <v>0</v>
      </c>
      <c r="N159" s="11">
        <f t="shared" si="27"/>
        <v>0</v>
      </c>
    </row>
    <row r="160" spans="2:15" x14ac:dyDescent="0.25">
      <c r="B160" s="9" t="s">
        <v>26</v>
      </c>
      <c r="C160" s="11">
        <f t="shared" ref="C160:N160" si="28">+C80+C129</f>
        <v>191814</v>
      </c>
      <c r="D160" s="11">
        <f t="shared" si="28"/>
        <v>156881</v>
      </c>
      <c r="E160" s="11">
        <f t="shared" si="28"/>
        <v>166992</v>
      </c>
      <c r="F160" s="11">
        <f t="shared" si="28"/>
        <v>172449</v>
      </c>
      <c r="G160" s="11">
        <f t="shared" si="28"/>
        <v>166736</v>
      </c>
      <c r="H160" s="11">
        <f t="shared" si="28"/>
        <v>201143</v>
      </c>
      <c r="I160" s="11">
        <f t="shared" si="28"/>
        <v>0</v>
      </c>
      <c r="J160" s="11">
        <f t="shared" si="28"/>
        <v>0</v>
      </c>
      <c r="K160" s="11">
        <f t="shared" si="28"/>
        <v>0</v>
      </c>
      <c r="L160" s="11">
        <f t="shared" si="28"/>
        <v>0</v>
      </c>
      <c r="M160" s="11">
        <f t="shared" si="28"/>
        <v>0</v>
      </c>
      <c r="N160" s="11">
        <f t="shared" si="28"/>
        <v>0</v>
      </c>
    </row>
    <row r="161" spans="2:15" x14ac:dyDescent="0.25">
      <c r="B161" s="9" t="s">
        <v>27</v>
      </c>
      <c r="C161" s="11">
        <f t="shared" ref="C161:N161" si="29">+C86+C135</f>
        <v>3613</v>
      </c>
      <c r="D161" s="11">
        <f t="shared" si="29"/>
        <v>2773</v>
      </c>
      <c r="E161" s="11">
        <f t="shared" si="29"/>
        <v>3185</v>
      </c>
      <c r="F161" s="11">
        <f t="shared" si="29"/>
        <v>3165</v>
      </c>
      <c r="G161" s="11">
        <f t="shared" si="29"/>
        <v>3363</v>
      </c>
      <c r="H161" s="11">
        <f t="shared" si="29"/>
        <v>3057</v>
      </c>
      <c r="I161" s="11">
        <f t="shared" si="29"/>
        <v>0</v>
      </c>
      <c r="J161" s="11">
        <f t="shared" si="29"/>
        <v>0</v>
      </c>
      <c r="K161" s="11">
        <f t="shared" si="29"/>
        <v>0</v>
      </c>
      <c r="L161" s="11">
        <f t="shared" si="29"/>
        <v>0</v>
      </c>
      <c r="M161" s="11">
        <f t="shared" si="29"/>
        <v>0</v>
      </c>
      <c r="N161" s="11">
        <f t="shared" si="29"/>
        <v>0</v>
      </c>
    </row>
    <row r="162" spans="2:15" x14ac:dyDescent="0.25">
      <c r="B162" s="9" t="s">
        <v>28</v>
      </c>
      <c r="C162" s="11">
        <f t="shared" ref="C162:N162" si="30">+C92+C141</f>
        <v>12078</v>
      </c>
      <c r="D162" s="11">
        <f t="shared" si="30"/>
        <v>11884</v>
      </c>
      <c r="E162" s="11">
        <f t="shared" si="30"/>
        <v>13537</v>
      </c>
      <c r="F162" s="11">
        <f t="shared" si="30"/>
        <v>9590</v>
      </c>
      <c r="G162" s="11">
        <f t="shared" si="30"/>
        <v>3917</v>
      </c>
      <c r="H162" s="11">
        <f t="shared" si="30"/>
        <v>3267</v>
      </c>
      <c r="I162" s="11">
        <f t="shared" si="30"/>
        <v>0</v>
      </c>
      <c r="J162" s="11">
        <f t="shared" si="30"/>
        <v>0</v>
      </c>
      <c r="K162" s="11">
        <f t="shared" si="30"/>
        <v>0</v>
      </c>
      <c r="L162" s="11">
        <f t="shared" si="30"/>
        <v>0</v>
      </c>
      <c r="M162" s="11">
        <f t="shared" si="30"/>
        <v>0</v>
      </c>
      <c r="N162" s="11">
        <f t="shared" si="30"/>
        <v>0</v>
      </c>
    </row>
    <row r="175" spans="2:15" x14ac:dyDescent="0.25">
      <c r="O175" s="28"/>
    </row>
    <row r="176" spans="2:15" ht="13.8" x14ac:dyDescent="0.25">
      <c r="C176" s="35" t="s">
        <v>19</v>
      </c>
      <c r="D176" s="9" t="s">
        <v>74</v>
      </c>
      <c r="E176" s="9" t="s">
        <v>73</v>
      </c>
    </row>
    <row r="177" spans="3:9" x14ac:dyDescent="0.25">
      <c r="C177" s="9" t="s">
        <v>22</v>
      </c>
      <c r="D177" s="26">
        <v>2753633</v>
      </c>
      <c r="E177" s="26">
        <f>+O105+O56</f>
        <v>2458111</v>
      </c>
      <c r="H177" s="8"/>
    </row>
    <row r="178" spans="3:9" x14ac:dyDescent="0.25">
      <c r="C178" s="9" t="s">
        <v>23</v>
      </c>
      <c r="D178" s="26">
        <v>530948</v>
      </c>
      <c r="E178" s="26">
        <f>+O111+O62</f>
        <v>484691</v>
      </c>
      <c r="H178" s="8"/>
      <c r="I178" s="23"/>
    </row>
    <row r="179" spans="3:9" x14ac:dyDescent="0.25">
      <c r="C179" s="9" t="s">
        <v>24</v>
      </c>
      <c r="D179" s="26">
        <v>5402470</v>
      </c>
      <c r="E179" s="26">
        <f>+O117+O68</f>
        <v>5797845</v>
      </c>
      <c r="H179" s="8"/>
      <c r="I179" s="23"/>
    </row>
    <row r="180" spans="3:9" x14ac:dyDescent="0.25">
      <c r="C180" s="9" t="s">
        <v>25</v>
      </c>
      <c r="D180" s="26">
        <v>76789</v>
      </c>
      <c r="E180" s="26">
        <f>+O123+O74</f>
        <v>143191</v>
      </c>
      <c r="H180" s="8"/>
      <c r="I180" s="23"/>
    </row>
    <row r="181" spans="3:9" x14ac:dyDescent="0.25">
      <c r="C181" s="9" t="s">
        <v>26</v>
      </c>
      <c r="D181" s="26">
        <v>1086329</v>
      </c>
      <c r="E181" s="26">
        <f>+O129+O80</f>
        <v>1056015</v>
      </c>
      <c r="H181" s="8"/>
      <c r="I181" s="23"/>
    </row>
    <row r="182" spans="3:9" x14ac:dyDescent="0.25">
      <c r="C182" s="9" t="s">
        <v>27</v>
      </c>
      <c r="D182" s="26">
        <v>27730</v>
      </c>
      <c r="E182" s="26">
        <f>+O135+O86</f>
        <v>19156</v>
      </c>
      <c r="H182" s="8"/>
      <c r="I182" s="23"/>
    </row>
    <row r="183" spans="3:9" x14ac:dyDescent="0.25">
      <c r="C183" s="9" t="s">
        <v>28</v>
      </c>
      <c r="D183" s="26">
        <v>56655</v>
      </c>
      <c r="E183" s="26">
        <f>+O141+O92</f>
        <v>54273</v>
      </c>
      <c r="H183" s="8"/>
      <c r="I183" s="23"/>
    </row>
    <row r="184" spans="3:9" ht="13.8" thickBot="1" x14ac:dyDescent="0.3">
      <c r="C184" s="33" t="s">
        <v>72</v>
      </c>
      <c r="D184" s="34">
        <v>9934554</v>
      </c>
      <c r="E184" s="34">
        <f>SUM(E177:E183)</f>
        <v>10013282</v>
      </c>
      <c r="F184" s="24">
        <f>+E184/D184-1</f>
        <v>7.9246637544070353E-3</v>
      </c>
      <c r="I184" s="23"/>
    </row>
    <row r="185" spans="3:9" ht="13.8" thickTop="1" x14ac:dyDescent="0.25"/>
    <row r="197" spans="1:15" x14ac:dyDescent="0.25">
      <c r="O197" s="12" t="s">
        <v>54</v>
      </c>
    </row>
    <row r="199" spans="1:15" x14ac:dyDescent="0.25">
      <c r="A199" s="44" t="s">
        <v>75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5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5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/>
      <c r="J201" s="6"/>
      <c r="K201" s="10"/>
      <c r="L201" s="10"/>
      <c r="M201" s="10"/>
      <c r="N201" s="10"/>
      <c r="O201" s="6">
        <f>SUM(C201:N201)</f>
        <v>15445</v>
      </c>
    </row>
    <row r="202" spans="1:15" x14ac:dyDescent="0.25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/>
      <c r="J202" s="6"/>
      <c r="K202" s="10"/>
      <c r="L202" s="10"/>
      <c r="M202" s="10"/>
      <c r="N202" s="10"/>
      <c r="O202" s="6">
        <f>SUM(C202:N202)</f>
        <v>15861</v>
      </c>
    </row>
    <row r="203" spans="1:15" x14ac:dyDescent="0.25">
      <c r="A203" s="5"/>
      <c r="B203" s="5" t="s">
        <v>13</v>
      </c>
      <c r="C203" s="10">
        <f t="shared" ref="C203:H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6"/>
      <c r="J203" s="6"/>
      <c r="K203" s="6"/>
      <c r="L203" s="6"/>
      <c r="M203" s="6"/>
      <c r="N203" s="6"/>
      <c r="O203" s="6">
        <f>SUM(O201:O202)</f>
        <v>31306</v>
      </c>
    </row>
    <row r="204" spans="1:15" x14ac:dyDescent="0.25">
      <c r="O204" s="12"/>
    </row>
    <row r="205" spans="1:15" x14ac:dyDescent="0.25">
      <c r="A205" s="47" t="s">
        <v>76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5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5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/>
      <c r="J207" s="6"/>
      <c r="K207" s="10"/>
      <c r="L207" s="10"/>
      <c r="M207" s="10"/>
      <c r="N207" s="10"/>
      <c r="O207" s="6">
        <f>SUM(C207:N207)</f>
        <v>333</v>
      </c>
    </row>
    <row r="208" spans="1:15" x14ac:dyDescent="0.25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/>
      <c r="J208" s="6"/>
      <c r="K208" s="10"/>
      <c r="L208" s="10"/>
      <c r="M208" s="10"/>
      <c r="N208" s="10"/>
      <c r="O208" s="6">
        <f>SUM(C208:N208)</f>
        <v>323</v>
      </c>
    </row>
    <row r="209" spans="1:15" x14ac:dyDescent="0.25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/>
      <c r="J209" s="6"/>
      <c r="K209" s="6"/>
      <c r="L209" s="6"/>
      <c r="M209" s="6"/>
      <c r="N209" s="6"/>
      <c r="O209" s="6">
        <f>SUM(O207:O208)</f>
        <v>656</v>
      </c>
    </row>
    <row r="210" spans="1:15" x14ac:dyDescent="0.25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5">
      <c r="A211" s="47" t="s">
        <v>77</v>
      </c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</row>
    <row r="212" spans="1:15" x14ac:dyDescent="0.25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5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/>
      <c r="J213" s="6"/>
      <c r="K213" s="10"/>
      <c r="L213" s="10"/>
      <c r="M213" s="10"/>
      <c r="N213" s="10"/>
      <c r="O213" s="6">
        <f>SUM(C213:N213)</f>
        <v>660</v>
      </c>
    </row>
    <row r="214" spans="1:15" x14ac:dyDescent="0.25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/>
      <c r="J214" s="6"/>
      <c r="K214" s="10"/>
      <c r="L214" s="10"/>
      <c r="M214" s="10"/>
      <c r="N214" s="10"/>
      <c r="O214" s="6">
        <f>SUM(C214:N214)</f>
        <v>655</v>
      </c>
    </row>
    <row r="215" spans="1:15" x14ac:dyDescent="0.25">
      <c r="A215" s="7" t="s">
        <v>62</v>
      </c>
      <c r="B215" s="5" t="s">
        <v>13</v>
      </c>
      <c r="C215" s="10">
        <f t="shared" ref="C215:H215" si="33">SUM(C213:C214)</f>
        <v>247</v>
      </c>
      <c r="D215" s="10">
        <f t="shared" si="33"/>
        <v>204</v>
      </c>
      <c r="E215" s="10">
        <f t="shared" si="33"/>
        <v>225</v>
      </c>
      <c r="F215" s="10">
        <f t="shared" si="33"/>
        <v>214</v>
      </c>
      <c r="G215" s="10">
        <f t="shared" si="33"/>
        <v>231</v>
      </c>
      <c r="H215" s="10">
        <f t="shared" si="33"/>
        <v>194</v>
      </c>
      <c r="I215" s="6"/>
      <c r="J215" s="6"/>
      <c r="K215" s="6"/>
      <c r="L215" s="6"/>
      <c r="M215" s="6"/>
      <c r="N215" s="6"/>
      <c r="O215" s="6">
        <f>SUM(O213:O214)</f>
        <v>1315</v>
      </c>
    </row>
    <row r="217" spans="1:15" x14ac:dyDescent="0.25">
      <c r="A217" s="47" t="s">
        <v>78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1:15" x14ac:dyDescent="0.25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5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/>
      <c r="J219" s="6"/>
      <c r="K219" s="10"/>
      <c r="L219" s="10"/>
      <c r="M219" s="10"/>
      <c r="N219" s="10"/>
      <c r="O219" s="6">
        <f>SUM(C219:N219)</f>
        <v>785</v>
      </c>
    </row>
    <row r="220" spans="1:15" x14ac:dyDescent="0.25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/>
      <c r="J220" s="6"/>
      <c r="K220" s="10"/>
      <c r="L220" s="10"/>
      <c r="M220" s="10"/>
      <c r="N220" s="10"/>
      <c r="O220" s="6">
        <f>SUM(C220:N220)</f>
        <v>789</v>
      </c>
    </row>
    <row r="221" spans="1:15" x14ac:dyDescent="0.25">
      <c r="A221" s="7" t="s">
        <v>63</v>
      </c>
      <c r="B221" s="5" t="s">
        <v>13</v>
      </c>
      <c r="C221" s="10">
        <f t="shared" ref="C221:H221" si="34">SUM(C219:C220)</f>
        <v>248</v>
      </c>
      <c r="D221" s="10">
        <f t="shared" si="34"/>
        <v>238</v>
      </c>
      <c r="E221" s="10">
        <f t="shared" si="34"/>
        <v>263</v>
      </c>
      <c r="F221" s="10">
        <f t="shared" si="34"/>
        <v>261</v>
      </c>
      <c r="G221" s="10">
        <f t="shared" si="34"/>
        <v>266</v>
      </c>
      <c r="H221" s="10">
        <f t="shared" si="34"/>
        <v>298</v>
      </c>
      <c r="I221" s="6"/>
      <c r="J221" s="6"/>
      <c r="K221" s="6"/>
      <c r="L221" s="6"/>
      <c r="M221" s="6"/>
      <c r="N221" s="6"/>
      <c r="O221" s="6">
        <f>SUM(O219:O220)</f>
        <v>1574</v>
      </c>
    </row>
    <row r="222" spans="1:15" x14ac:dyDescent="0.25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" x14ac:dyDescent="0.2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23" x14ac:dyDescent="0.25">
      <c r="A226" s="32" t="s">
        <v>65</v>
      </c>
    </row>
    <row r="227" spans="1:23" x14ac:dyDescent="0.25">
      <c r="A227" s="1" t="s">
        <v>64</v>
      </c>
    </row>
    <row r="228" spans="1:23" x14ac:dyDescent="0.25">
      <c r="A228" s="1" t="s">
        <v>66</v>
      </c>
    </row>
    <row r="229" spans="1:23" x14ac:dyDescent="0.25">
      <c r="A229" s="1" t="s">
        <v>67</v>
      </c>
    </row>
    <row r="230" spans="1:23" ht="15" x14ac:dyDescent="0.25">
      <c r="A230" s="1" t="s">
        <v>68</v>
      </c>
      <c r="R230" s="36"/>
    </row>
    <row r="231" spans="1:23" ht="15" x14ac:dyDescent="0.25">
      <c r="A231" s="1" t="s">
        <v>69</v>
      </c>
      <c r="F231" s="41"/>
      <c r="G231" s="41"/>
      <c r="H231" s="41"/>
      <c r="I231" s="41"/>
      <c r="J231" s="36"/>
      <c r="K231" s="41"/>
      <c r="L231" s="41"/>
      <c r="M231" s="41"/>
      <c r="N231" s="41"/>
      <c r="O231" s="38"/>
      <c r="P231" s="36"/>
      <c r="Q231" s="36"/>
      <c r="S231" s="36"/>
      <c r="T231" s="36"/>
      <c r="U231" s="36"/>
    </row>
    <row r="232" spans="1:23" ht="15" x14ac:dyDescent="0.25">
      <c r="A232" s="1" t="s">
        <v>70</v>
      </c>
      <c r="F232" s="41"/>
      <c r="G232" s="41"/>
      <c r="H232" s="41"/>
      <c r="I232" s="41"/>
      <c r="K232" s="41"/>
      <c r="L232" s="41"/>
      <c r="M232" s="41"/>
      <c r="N232" s="41"/>
      <c r="O232" s="38"/>
      <c r="R232" s="37"/>
    </row>
    <row r="233" spans="1:23" ht="15" x14ac:dyDescent="0.25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" x14ac:dyDescent="0.25">
      <c r="O234" s="37"/>
    </row>
    <row r="238" spans="1:23" ht="13.8" x14ac:dyDescent="0.25">
      <c r="A238" s="27"/>
    </row>
  </sheetData>
  <mergeCells count="18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A40:O40"/>
    <mergeCell ref="F231:I231"/>
    <mergeCell ref="F232:I232"/>
    <mergeCell ref="K231:N231"/>
    <mergeCell ref="K232:N232"/>
    <mergeCell ref="A225:O22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fitToWidth="5" fitToHeight="5" orientation="landscape" r:id="rId1"/>
  <headerFooter>
    <oddHeader>&amp;L&amp;G&amp;C&amp;"-,Negrita"&amp;20Di&amp;18rección de Planificación y Desarrollo               
Departamento de Formulacion y Monitoreo Interno               
División de Estadísticas Aeronáuticas    &amp;20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3ab2b0ee-6872-4531-81af-4e67a0a4e347"/>
    <ds:schemaRef ds:uri="http://purl.org/dc/elements/1.1/"/>
    <ds:schemaRef ds:uri="http://schemas.microsoft.com/office/2006/metadata/properties"/>
    <ds:schemaRef ds:uri="http://schemas.microsoft.com/office/infopath/2007/PartnerControls"/>
    <ds:schemaRef ds:uri="8bd4247e-f80a-4d0f-bb65-3e3f252f37d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Patricia Cueto</cp:lastModifiedBy>
  <cp:lastPrinted>2025-07-11T13:49:54Z</cp:lastPrinted>
  <dcterms:created xsi:type="dcterms:W3CDTF">2019-02-07T13:08:48Z</dcterms:created>
  <dcterms:modified xsi:type="dcterms:W3CDTF">2025-07-12T04:25:58Z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