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28920" yWindow="-120" windowWidth="29040" windowHeight="13176"/>
  </bookViews>
  <sheets>
    <sheet name="Presupuest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8" i="1" l="1"/>
  <c r="X23" i="1"/>
  <c r="X30" i="1" l="1"/>
  <c r="X31" i="1"/>
  <c r="X32" i="1"/>
  <c r="X33" i="1"/>
  <c r="X34" i="1"/>
  <c r="X17" i="1"/>
  <c r="W29" i="1"/>
  <c r="X29" i="1" s="1"/>
  <c r="W24" i="1"/>
  <c r="X24" i="1" s="1"/>
  <c r="X12" i="1"/>
  <c r="X13" i="1"/>
  <c r="X14" i="1"/>
  <c r="X15" i="1"/>
  <c r="X16" i="1"/>
  <c r="X19" i="1"/>
  <c r="X20" i="1"/>
  <c r="X21" i="1"/>
  <c r="X22" i="1"/>
  <c r="X25" i="1"/>
  <c r="X26" i="1"/>
  <c r="X27" i="1"/>
  <c r="X28" i="1"/>
  <c r="X11" i="1"/>
</calcChain>
</file>

<file path=xl/sharedStrings.xml><?xml version="1.0" encoding="utf-8"?>
<sst xmlns="http://schemas.openxmlformats.org/spreadsheetml/2006/main" count="213" uniqueCount="105">
  <si>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</si>
  <si>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</si>
  <si>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</si>
  <si>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</si>
  <si>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</si>
  <si>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</si>
  <si>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</si>
  <si>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</si>
  <si>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</si>
  <si>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</si>
  <si>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</si>
  <si>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</si>
  <si>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</si>
  <si>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</si>
  <si>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</si>
  <si>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PY-DINA-001-2020 Sistema de Comunicaciones Torre de Control “El Higüero”</t>
  </si>
  <si>
    <t>Matríz de Ejecución Presupuestaria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</si>
  <si>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</si>
  <si>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</si>
  <si>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</si>
  <si>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</si>
  <si>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</si>
  <si>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</si>
  <si>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</si>
  <si>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</si>
  <si>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</si>
  <si>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2.4 Facilitar los servicios a los ciudadanos clientes, brindándoles una respuesta más eficiente y rápida al 2024.</t>
  </si>
  <si>
    <t>2.12 Reacondicionar la infraestructura física que albergan las instalaciones de la institución en un 60% al 2024.</t>
  </si>
  <si>
    <t>PROGRAMA REGULACION Y DESARROLLO DE LA AVIACION CIVIL</t>
  </si>
  <si>
    <t>GARANTÍA DE LA SEGURIDAD OPERACIONAL</t>
  </si>
  <si>
    <t xml:space="preserve"> Instalación Sistema de Comunicaciones Aeropuerto Internacional Joaquín Balaguer, El Higüero.</t>
  </si>
  <si>
    <t>Disponibilidad de operación de los Sistemas de Comunicación, Navegación y Vigilancia.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</si>
  <si>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</si>
  <si>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</si>
  <si>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</si>
  <si>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>PRY-DVSO-002-2021 Levantamiento eTOD</t>
  </si>
  <si>
    <t xml:space="preserve">Levantamiento Geodésico de terrenos y  obstáculos en las diferentes áreas de los aeródromos para mejorar la navegación aérea. </t>
  </si>
  <si>
    <t xml:space="preserve">Obtener la representación digital del terreno y los obstáculos proporcionados como conjuntos de datos que satisfacen los requisitos del usuario para una serie de aplicaciones aéreas y terrestres. 
</t>
  </si>
  <si>
    <t>PRY-DINA-001-2021 AIM-Solución Modular Gestión AIM</t>
  </si>
  <si>
    <t>Proveer solución automatizada e integrada para la gestión electrónica de la información o data aeronáutica con varios módulos integrados.</t>
  </si>
  <si>
    <t>Responder al requerimiento de implementación regional de la OACI, en apoyo al Plan Global de Navegación 
Aérea  (GANP  ingles),  para  que  el  intercambio  de  las  informaciones  aeronáuticas automatizadas.</t>
  </si>
  <si>
    <t xml:space="preserve">PRY-DINA-002-2021 CNS Ampliación de cobertura del sistema de vigilancia del TMA Cibao 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</si>
  <si>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</si>
  <si>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</si>
  <si>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 xml:space="preserve">PRY-DINA-003-2022 CNS - Nuevo VOR-DME PNA 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</si>
  <si>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</si>
  <si>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</si>
  <si>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PROTECCIÓN AL MEDIO AMBIENTE</t>
  </si>
  <si>
    <t>PRY-DTIC-001-2021 Proyecto Computadores - Cambio Total</t>
  </si>
  <si>
    <t>Reemplazar paulatinamente los equipos, incorporamos tecnología que nos permite utilizar los software y sistemas actuales que tienen mayores exigencias.</t>
  </si>
  <si>
    <t>Mejora sustancial en los tiempos de respuesta para procesos que requieren de potencia de procesamiento local.</t>
  </si>
  <si>
    <t>FORTALECIMIENTO INSTITUCIONAL</t>
  </si>
  <si>
    <t>PRY-DTIC-002-2021 Proyecto Computadores - Potenciamiento Computadores</t>
  </si>
  <si>
    <t>Reemplazar en computadores seleccionados elementos fundamentales para mejorar el rendimiento del equipo.</t>
  </si>
  <si>
    <t>PRY-DTIC-004-2021 Canal de acceso Móvil SIAGA - APP - Técnico - Administrativo</t>
  </si>
  <si>
    <t>Desarrollo de módulos Técnicos y Administrativos seleccionados de SIAGA, para implementarlos en sistemas iPhone y Android.</t>
  </si>
  <si>
    <t>Digitalizar varios procesos que requieren tener módulos SIAGA Técnicos y/o Administrativos.</t>
  </si>
  <si>
    <t>PRY-DFISC-001-2021 Certificación ISO 37301</t>
  </si>
  <si>
    <t>Adquirir certificación de la Norma ISO 37301.</t>
  </si>
  <si>
    <t xml:space="preserve">Implementar un modelo de organización y gestión eficaz que reduzca el riesgo de practicas de soborno y de incumplimiento legal. </t>
  </si>
  <si>
    <t>PRY-DCRP-001-2022 Cabina de grabación para voces en off</t>
  </si>
  <si>
    <t>Preparar espacio físico con los elementos básicos para estudio de grabación dentro de las instalaciones de las oficinas de la Dirección Comunicaciones y Relaciones Públicas.</t>
  </si>
  <si>
    <t>Contar con las herramientas necesarias para realizar voces en off y ser utilizadas en los materiales audiovisuales.</t>
  </si>
  <si>
    <t>PRY-DTAC-001-2021 IDAC más cerca de los Usuarios: trámites vía WhatsApp business</t>
  </si>
  <si>
    <t>Integrar las tareas asociadas a los requerimientos de los usuarios a través de la aplicación WhatsApp business.</t>
  </si>
  <si>
    <t xml:space="preserve">Satisfacer las necesidades del IDAC de acercamiento e integración con el cliente. </t>
  </si>
  <si>
    <t>PRY-DA-001-2021 Sistema de Impresión en Todas las Localidades</t>
  </si>
  <si>
    <t xml:space="preserve">Adquisición de servicios de alquiler de los equipos de impresión para las oficinas del IDAC y sus dependencias. </t>
  </si>
  <si>
    <t>Eficientizar el uso del sistema de impresión de la institución.</t>
  </si>
  <si>
    <t>PRY-DA-001-2022 Adquisición en instalación de Sistema de Climatización para la ASCA</t>
  </si>
  <si>
    <t>Suministro e instalación de un sistema de climatización con control de humedad para el edificio de la Academia Superior de Ciencias Aeronáuticas.</t>
  </si>
  <si>
    <t>Sustituir el sistema antiguo  actual de climatización.</t>
  </si>
  <si>
    <t>PRY-DA-002-2022 Compra de Flotilla de Vehículos</t>
  </si>
  <si>
    <t xml:space="preserve">Adquirir una flotilla 5 autobuses de 30 pasajeros, 5 minibuses de 15 pasajeros y 5 camionetas doble cabina. </t>
  </si>
  <si>
    <t>Reemplazo de vehículos.</t>
  </si>
  <si>
    <t xml:space="preserve">Sarah Estevez </t>
  </si>
  <si>
    <t>PRY-DINA-005-2023 CNS – Adquisición e Instalación de un Radar DOPPLER Meteorológico Aeronáutico para la región del CIBAO.</t>
  </si>
  <si>
    <t>PM-DINA-002-2021 ATM - Adquisición e instalación del sistema de consulta de datos para
dependencias de control de tránsito aéreo</t>
  </si>
  <si>
    <t>Adquirir un ambiente de servidores que garanticen la continuidad de los servicios y la seguridad de la información ante una situación de desastre.</t>
  </si>
  <si>
    <t xml:space="preserve">Adquisición de Servidores. </t>
  </si>
  <si>
    <t>PRY-DINA-006-2023 – Radio Enlace Radar Doppler Puerto Plata</t>
  </si>
  <si>
    <t>Instalación de un sistema de Radio Enlace para el Radar Doppler VHF Omnidireccional Radio con Distance Measure Equipment (DVOR/DME) a ser instalado en el Aeropuerto Internacional Gregorio Luperon de Puerto Plata (MDPP).</t>
  </si>
  <si>
    <t>Integración para el nuevo radar Doppler de Puerto Plata</t>
  </si>
  <si>
    <t>Seguimiento a Diciembre - 2023</t>
  </si>
  <si>
    <t>DINA-001-2020 Sistema de Comunicaciones Torre de Control “El Higüero”</t>
  </si>
  <si>
    <t>PRY-DINA-007-2023 Aeropuerto San Isidro</t>
  </si>
  <si>
    <t>PM-DINA-001-2021 ATM - Ambiente de Servidores</t>
  </si>
  <si>
    <t xml:space="preserve">PRY-DTIC-001-2023 Base de Datos para Inteligencia de Negocios </t>
  </si>
  <si>
    <t>2.12 Reacondicionar la infraestructura física que albergan las
instalaciones de la institución en un 60% al 2024.</t>
  </si>
  <si>
    <t>PRY-DTIC-004-2023 Seguridad Física Complejo Norge Botello</t>
  </si>
  <si>
    <t>PRY-DTIC-001-2023 Base de Datos Para Inteligencia de Negocios</t>
  </si>
  <si>
    <t>PRY-DTAC-002-2021 Digitalización Masiva Documentos</t>
  </si>
  <si>
    <t>Instalación de un sistema Doppler VHF Omnidireccional Radio con Distance Measure Equipment (DVOR/DME)  (MDPC). Construccion de la Torre de Control, Equipamiento del Sistema de Comunicación y Luces de pista</t>
  </si>
  <si>
    <t>Sustitución del Sistema VOR, Construccion de la Torre de Control, Equipamiento del Sistema de Comunicación y Luces de pista para mejorar la de la red de Radio-Ayudas a la Navegación Aérea al servicio de la Región de Información de Vuelo (FIR).</t>
  </si>
  <si>
    <t>Instalación de un sistema Doppler VHF Omnidireccional Radio con Distance Measure Equipment (DVOR/DME) a ser instalado en el Aeropuerto Internacional Gregorio Luperon de Puerto Plata (MDPP).</t>
  </si>
  <si>
    <t>Instalación de Servidores para uso de la DINA</t>
  </si>
  <si>
    <t>Ampliación de la capacidad de almacenamiento de datos de la DINA</t>
  </si>
  <si>
    <t xml:space="preserve">Permite optimizar la utilización de recursos, monitorear el cumplimiento de los objetivos de la institución y la capacidad de tomar buenas decisiones para así obtener mejores resultados. </t>
  </si>
  <si>
    <t xml:space="preserve">Garantizar una gestión fiable de los conjuntos de datos y su máxima seguridad gracias a la codificación de los datos del Sistema Integrado Automatizado de Gestión Aeronáutica (SIAGA). </t>
  </si>
  <si>
    <t>Instalar un sistema de seguridad y vigilancia que permita salvaguardar los activos del Complejo Norge Botello</t>
  </si>
  <si>
    <t>Mejora sustancial en la seguridad física del Complejo Norge Botello</t>
  </si>
  <si>
    <t>Adquirir Base de Datos</t>
  </si>
  <si>
    <t>Garantizar el almacenamiento y aprovechamiento de los datos que dia a dia surgen en nuestra institución</t>
  </si>
  <si>
    <t>Digitalizar todos los documentos historicos fisicos del IDAC</t>
  </si>
  <si>
    <t>Cronograma de implementación de proyectos y planes de mejora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</si>
</sst>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0" fillId="0" borderId="8" xfId="0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44" fontId="12" fillId="3" borderId="6" xfId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64" fontId="12" fillId="3" borderId="6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164" fontId="12" fillId="3" borderId="13" xfId="1" applyNumberFormat="1" applyFont="1" applyFill="1" applyBorder="1" applyAlignment="1">
      <alignment horizontal="center" vertical="center" wrapText="1"/>
    </xf>
    <xf numFmtId="44" fontId="12" fillId="3" borderId="20" xfId="1" applyFont="1" applyFill="1" applyBorder="1" applyAlignment="1">
      <alignment horizontal="center" vertical="center" wrapText="1"/>
    </xf>
    <xf numFmtId="44" fontId="12" fillId="3" borderId="7" xfId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164" fontId="12" fillId="3" borderId="11" xfId="1" applyNumberFormat="1" applyFont="1" applyFill="1" applyBorder="1" applyAlignment="1">
      <alignment horizontal="center" vertical="center" wrapText="1"/>
    </xf>
    <xf numFmtId="44" fontId="12" fillId="3" borderId="12" xfId="1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164" fontId="12" fillId="3" borderId="17" xfId="1" applyNumberFormat="1" applyFont="1" applyFill="1" applyBorder="1" applyAlignment="1">
      <alignment horizontal="center" vertical="center" wrapText="1"/>
    </xf>
    <xf numFmtId="44" fontId="12" fillId="3" borderId="18" xfId="1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164" fontId="12" fillId="3" borderId="25" xfId="1" applyNumberFormat="1" applyFont="1" applyFill="1" applyBorder="1" applyAlignment="1">
      <alignment horizontal="center" vertical="center" wrapText="1"/>
    </xf>
    <xf numFmtId="44" fontId="12" fillId="3" borderId="26" xfId="1" applyFont="1" applyFill="1" applyBorder="1" applyAlignment="1">
      <alignment horizontal="center" vertical="center" wrapText="1"/>
    </xf>
    <xf numFmtId="44" fontId="12" fillId="3" borderId="19" xfId="1" applyFont="1" applyFill="1" applyBorder="1" applyAlignment="1">
      <alignment horizontal="center" vertical="center" wrapText="1"/>
    </xf>
    <xf numFmtId="44" fontId="12" fillId="3" borderId="21" xfId="1" applyFont="1" applyFill="1" applyBorder="1" applyAlignment="1">
      <alignment horizontal="center" vertical="center" wrapText="1"/>
    </xf>
    <xf numFmtId="44" fontId="12" fillId="3" borderId="22" xfId="1" applyFont="1" applyFill="1" applyBorder="1" applyAlignment="1">
      <alignment horizontal="center" vertical="center" wrapText="1"/>
    </xf>
    <xf numFmtId="44" fontId="12" fillId="3" borderId="24" xfId="1" applyFont="1" applyFill="1" applyBorder="1" applyAlignment="1">
      <alignment horizontal="center" vertical="center" wrapText="1"/>
    </xf>
    <xf numFmtId="44" fontId="12" fillId="3" borderId="23" xfId="1" applyFont="1" applyFill="1" applyBorder="1" applyAlignment="1">
      <alignment horizontal="center" vertical="center" wrapText="1"/>
    </xf>
    <xf numFmtId="44" fontId="14" fillId="3" borderId="19" xfId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3" fillId="3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619411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509156</xdr:colOff>
      <xdr:row>15</xdr:row>
      <xdr:rowOff>0</xdr:rowOff>
    </xdr:from>
    <xdr:to>
      <xdr:col>12</xdr:col>
      <xdr:colOff>749528</xdr:colOff>
      <xdr:row>15</xdr:row>
      <xdr:rowOff>63668</xdr:rowOff>
    </xdr:to>
    <xdr:pic>
      <xdr:nvPicPr>
        <xdr:cNvPr id="3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97FFD643-C515-4FAD-B476-5B3AE1EDE2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4935200"/>
          <a:ext cx="6387172" cy="63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509156</xdr:colOff>
      <xdr:row>15</xdr:row>
      <xdr:rowOff>0</xdr:rowOff>
    </xdr:from>
    <xdr:to>
      <xdr:col>12</xdr:col>
      <xdr:colOff>768578</xdr:colOff>
      <xdr:row>15</xdr:row>
      <xdr:rowOff>66843</xdr:rowOff>
    </xdr:to>
    <xdr:pic>
      <xdr:nvPicPr>
        <xdr:cNvPr id="4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44008B88-7B23-46E5-9B37-0FB97D726D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4935200"/>
          <a:ext cx="6406222" cy="6684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509156</xdr:colOff>
      <xdr:row>17</xdr:row>
      <xdr:rowOff>0</xdr:rowOff>
    </xdr:from>
    <xdr:ext cx="6090309" cy="66843"/>
    <xdr:pic>
      <xdr:nvPicPr>
        <xdr:cNvPr id="5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789260F5-53A3-4086-8821-9570ADF08EA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9631025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18</xdr:row>
      <xdr:rowOff>0</xdr:rowOff>
    </xdr:from>
    <xdr:ext cx="6090309" cy="66843"/>
    <xdr:pic>
      <xdr:nvPicPr>
        <xdr:cNvPr id="6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6827DB1F-7779-4AD7-BF7E-9D8A670BC83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2200275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20</xdr:row>
      <xdr:rowOff>0</xdr:rowOff>
    </xdr:from>
    <xdr:ext cx="6090309" cy="66843"/>
    <xdr:pic>
      <xdr:nvPicPr>
        <xdr:cNvPr id="7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56404666-E3A0-4C28-9741-35BA5361E3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2665095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16</xdr:row>
      <xdr:rowOff>0</xdr:rowOff>
    </xdr:from>
    <xdr:ext cx="6131440" cy="66843"/>
    <xdr:pic>
      <xdr:nvPicPr>
        <xdr:cNvPr id="8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0928D24B-2500-4CED-818C-64971B55A3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7259300"/>
          <a:ext cx="6131440" cy="668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showGridLines="0" tabSelected="1" topLeftCell="A34" zoomScale="50" zoomScaleNormal="50" zoomScaleSheetLayoutView="50" workbookViewId="0">
      <selection activeCell="U38" sqref="U38"/>
    </sheetView>
  </sheetViews>
  <sheetFormatPr baseColWidth="10" defaultColWidth="11.44140625" defaultRowHeight="14.4" x14ac:dyDescent="0.3"/>
  <cols>
    <col min="1" max="1" width="28.21875" customWidth="1"/>
    <col min="2" max="8" width="11.44140625" customWidth="1"/>
    <col min="9" max="10" width="14.21875" customWidth="1"/>
    <col min="11" max="11" width="32.77734375" customWidth="1"/>
    <col min="12" max="14" width="15.44140625" customWidth="1"/>
    <col min="15" max="20" width="15.44140625" hidden="1" customWidth="1"/>
    <col min="21" max="21" width="28.77734375" bestFit="1" customWidth="1"/>
    <col min="22" max="22" width="22.21875" customWidth="1"/>
    <col min="23" max="23" width="27" customWidth="1"/>
    <col min="24" max="24" width="30.21875" customWidth="1"/>
  </cols>
  <sheetData>
    <row r="1" spans="2:24" ht="15.75" customHeight="1" x14ac:dyDescent="0.35"/>
    <row r="2" spans="2:24" ht="15.75" customHeight="1" x14ac:dyDescent="0.35"/>
    <row r="3" spans="2:24" ht="15.75" customHeight="1" x14ac:dyDescent="0.35"/>
    <row r="4" spans="2:24" ht="23.4" x14ac:dyDescent="0.45">
      <c r="E4" s="3" t="s">
        <v>18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  <c r="T4" s="3"/>
      <c r="U4" s="3"/>
      <c r="V4" s="3"/>
      <c r="W4" s="3"/>
      <c r="X4" s="5" t="s">
        <v>0</v>
      </c>
    </row>
    <row r="5" spans="2:24" ht="23.4" x14ac:dyDescent="0.45">
      <c r="E5" s="3" t="s">
        <v>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3"/>
      <c r="U5" s="3"/>
      <c r="V5" s="3"/>
      <c r="W5" s="3"/>
      <c r="X5" s="5" t="s">
        <v>2</v>
      </c>
    </row>
    <row r="6" spans="2:24" ht="23.4" x14ac:dyDescent="0.45">
      <c r="E6" s="3" t="s">
        <v>104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9"/>
      <c r="T6" s="3"/>
      <c r="V6" s="3"/>
      <c r="W6" s="3"/>
      <c r="X6" s="5" t="s">
        <v>83</v>
      </c>
    </row>
    <row r="7" spans="2:24" ht="23.4" x14ac:dyDescent="0.45">
      <c r="E7" s="3" t="s">
        <v>16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5"/>
      <c r="V7" s="5"/>
      <c r="W7" s="5"/>
      <c r="X7" s="5"/>
    </row>
    <row r="8" spans="2:24" ht="19.05" thickBot="1" x14ac:dyDescent="0.5">
      <c r="Q8" s="1"/>
      <c r="R8" s="1"/>
      <c r="S8" s="1"/>
      <c r="T8" s="1"/>
    </row>
    <row r="9" spans="2:24" ht="33" customHeight="1" x14ac:dyDescent="0.3">
      <c r="B9" s="69" t="s">
        <v>3</v>
      </c>
      <c r="C9" s="65"/>
      <c r="D9" s="65"/>
      <c r="E9" s="70"/>
      <c r="F9" s="64" t="s">
        <v>4</v>
      </c>
      <c r="G9" s="65"/>
      <c r="H9" s="70"/>
      <c r="I9" s="64" t="s">
        <v>5</v>
      </c>
      <c r="J9" s="65"/>
      <c r="K9" s="65"/>
      <c r="L9" s="65" t="s">
        <v>6</v>
      </c>
      <c r="M9" s="65"/>
      <c r="N9" s="70"/>
      <c r="O9" s="64" t="s">
        <v>7</v>
      </c>
      <c r="P9" s="65"/>
      <c r="Q9" s="70"/>
      <c r="R9" s="64" t="s">
        <v>8</v>
      </c>
      <c r="S9" s="65"/>
      <c r="T9" s="66"/>
      <c r="U9" s="69" t="s">
        <v>9</v>
      </c>
      <c r="V9" s="65"/>
      <c r="W9" s="65"/>
      <c r="X9" s="66"/>
    </row>
    <row r="10" spans="2:24" ht="35.25" customHeight="1" thickBot="1" x14ac:dyDescent="0.35">
      <c r="B10" s="71"/>
      <c r="C10" s="68"/>
      <c r="D10" s="68"/>
      <c r="E10" s="72"/>
      <c r="F10" s="67"/>
      <c r="G10" s="68"/>
      <c r="H10" s="72"/>
      <c r="I10" s="67"/>
      <c r="J10" s="68"/>
      <c r="K10" s="68"/>
      <c r="L10" s="68"/>
      <c r="M10" s="68"/>
      <c r="N10" s="72"/>
      <c r="O10" s="67"/>
      <c r="P10" s="68"/>
      <c r="Q10" s="72"/>
      <c r="R10" s="67"/>
      <c r="S10" s="68"/>
      <c r="T10" s="68"/>
      <c r="U10" s="10" t="s">
        <v>10</v>
      </c>
      <c r="V10" s="10" t="s">
        <v>11</v>
      </c>
      <c r="W10" s="10" t="s">
        <v>12</v>
      </c>
      <c r="X10" s="11" t="s">
        <v>13</v>
      </c>
    </row>
    <row r="11" spans="2:24" ht="232.5" customHeight="1" x14ac:dyDescent="0.3">
      <c r="B11" s="51" t="s">
        <v>28</v>
      </c>
      <c r="C11" s="52"/>
      <c r="D11" s="52"/>
      <c r="E11" s="52"/>
      <c r="F11" s="53" t="s">
        <v>29</v>
      </c>
      <c r="G11" s="53"/>
      <c r="H11" s="53"/>
      <c r="I11" s="54" t="s">
        <v>21</v>
      </c>
      <c r="J11" s="54"/>
      <c r="K11" s="54"/>
      <c r="L11" s="63" t="s">
        <v>15</v>
      </c>
      <c r="M11" s="63" t="s">
        <v>84</v>
      </c>
      <c r="N11" s="63" t="s">
        <v>84</v>
      </c>
      <c r="O11" s="49" t="s">
        <v>30</v>
      </c>
      <c r="P11" s="49"/>
      <c r="Q11" s="49"/>
      <c r="R11" s="49" t="s">
        <v>31</v>
      </c>
      <c r="S11" s="49"/>
      <c r="T11" s="50"/>
      <c r="U11" s="30">
        <v>27631836.109999999</v>
      </c>
      <c r="V11" s="12" t="s">
        <v>14</v>
      </c>
      <c r="W11" s="13">
        <v>19699769.100000001</v>
      </c>
      <c r="X11" s="14">
        <f t="shared" ref="X11:X29" si="0">U11-W11</f>
        <v>7932067.0099999979</v>
      </c>
    </row>
    <row r="12" spans="2:24" ht="232.5" customHeight="1" x14ac:dyDescent="0.3">
      <c r="B12" s="45" t="s">
        <v>28</v>
      </c>
      <c r="C12" s="46"/>
      <c r="D12" s="46"/>
      <c r="E12" s="46"/>
      <c r="F12" s="47" t="s">
        <v>29</v>
      </c>
      <c r="G12" s="47" t="s">
        <v>19</v>
      </c>
      <c r="H12" s="47"/>
      <c r="I12" s="48" t="s">
        <v>19</v>
      </c>
      <c r="J12" s="48"/>
      <c r="K12" s="48"/>
      <c r="L12" s="43" t="s">
        <v>32</v>
      </c>
      <c r="M12" s="43"/>
      <c r="N12" s="43"/>
      <c r="O12" s="43" t="s">
        <v>33</v>
      </c>
      <c r="P12" s="43"/>
      <c r="Q12" s="43"/>
      <c r="R12" s="43" t="s">
        <v>34</v>
      </c>
      <c r="S12" s="43"/>
      <c r="T12" s="44"/>
      <c r="U12" s="26">
        <v>18200000</v>
      </c>
      <c r="V12" s="7" t="s">
        <v>14</v>
      </c>
      <c r="W12" s="8">
        <v>0</v>
      </c>
      <c r="X12" s="15">
        <f t="shared" si="0"/>
        <v>18200000</v>
      </c>
    </row>
    <row r="13" spans="2:24" ht="232.5" customHeight="1" x14ac:dyDescent="0.3">
      <c r="B13" s="45" t="s">
        <v>28</v>
      </c>
      <c r="C13" s="46"/>
      <c r="D13" s="46"/>
      <c r="E13" s="46"/>
      <c r="F13" s="47" t="s">
        <v>29</v>
      </c>
      <c r="G13" s="47" t="s">
        <v>19</v>
      </c>
      <c r="H13" s="47"/>
      <c r="I13" s="48" t="s">
        <v>20</v>
      </c>
      <c r="J13" s="48"/>
      <c r="K13" s="48"/>
      <c r="L13" s="43" t="s">
        <v>35</v>
      </c>
      <c r="M13" s="43"/>
      <c r="N13" s="43"/>
      <c r="O13" s="43" t="s">
        <v>36</v>
      </c>
      <c r="P13" s="43"/>
      <c r="Q13" s="43"/>
      <c r="R13" s="43" t="s">
        <v>37</v>
      </c>
      <c r="S13" s="43"/>
      <c r="T13" s="44"/>
      <c r="U13" s="26">
        <v>120000000</v>
      </c>
      <c r="V13" s="7" t="s">
        <v>14</v>
      </c>
      <c r="W13" s="8">
        <v>0</v>
      </c>
      <c r="X13" s="15">
        <f t="shared" si="0"/>
        <v>120000000</v>
      </c>
    </row>
    <row r="14" spans="2:24" ht="232.5" customHeight="1" x14ac:dyDescent="0.3">
      <c r="B14" s="45" t="s">
        <v>28</v>
      </c>
      <c r="C14" s="46"/>
      <c r="D14" s="46"/>
      <c r="E14" s="46"/>
      <c r="F14" s="47" t="s">
        <v>29</v>
      </c>
      <c r="G14" s="47" t="s">
        <v>19</v>
      </c>
      <c r="H14" s="47"/>
      <c r="I14" s="48" t="s">
        <v>21</v>
      </c>
      <c r="J14" s="48"/>
      <c r="K14" s="48"/>
      <c r="L14" s="43" t="s">
        <v>38</v>
      </c>
      <c r="M14" s="43"/>
      <c r="N14" s="43"/>
      <c r="O14" s="43" t="s">
        <v>39</v>
      </c>
      <c r="P14" s="43"/>
      <c r="Q14" s="43"/>
      <c r="R14" s="43" t="s">
        <v>40</v>
      </c>
      <c r="S14" s="43"/>
      <c r="T14" s="44"/>
      <c r="U14" s="26">
        <v>360000000</v>
      </c>
      <c r="V14" s="7" t="s">
        <v>14</v>
      </c>
      <c r="W14" s="8">
        <v>0</v>
      </c>
      <c r="X14" s="15">
        <f t="shared" si="0"/>
        <v>360000000</v>
      </c>
    </row>
    <row r="15" spans="2:24" ht="232.5" customHeight="1" x14ac:dyDescent="0.3">
      <c r="B15" s="45" t="s">
        <v>28</v>
      </c>
      <c r="C15" s="46"/>
      <c r="D15" s="46"/>
      <c r="E15" s="46"/>
      <c r="F15" s="47" t="s">
        <v>29</v>
      </c>
      <c r="G15" s="47" t="s">
        <v>19</v>
      </c>
      <c r="H15" s="47"/>
      <c r="I15" s="48" t="s">
        <v>21</v>
      </c>
      <c r="J15" s="48"/>
      <c r="K15" s="48"/>
      <c r="L15" s="43" t="s">
        <v>41</v>
      </c>
      <c r="M15" s="43"/>
      <c r="N15" s="43"/>
      <c r="O15" s="43" t="s">
        <v>42</v>
      </c>
      <c r="P15" s="43"/>
      <c r="Q15" s="43"/>
      <c r="R15" s="43" t="s">
        <v>43</v>
      </c>
      <c r="S15" s="43"/>
      <c r="T15" s="44"/>
      <c r="U15" s="26">
        <v>360000000</v>
      </c>
      <c r="V15" s="7" t="s">
        <v>14</v>
      </c>
      <c r="W15" s="8">
        <v>215545644</v>
      </c>
      <c r="X15" s="15">
        <f t="shared" si="0"/>
        <v>144454356</v>
      </c>
    </row>
    <row r="16" spans="2:24" ht="232.5" customHeight="1" x14ac:dyDescent="0.3">
      <c r="B16" s="45" t="s">
        <v>28</v>
      </c>
      <c r="C16" s="46"/>
      <c r="D16" s="46"/>
      <c r="E16" s="46"/>
      <c r="F16" s="47" t="s">
        <v>29</v>
      </c>
      <c r="G16" s="47" t="s">
        <v>19</v>
      </c>
      <c r="H16" s="47"/>
      <c r="I16" s="48" t="s">
        <v>21</v>
      </c>
      <c r="J16" s="48"/>
      <c r="K16" s="48"/>
      <c r="L16" s="43" t="s">
        <v>44</v>
      </c>
      <c r="M16" s="43"/>
      <c r="N16" s="43"/>
      <c r="O16" s="43" t="s">
        <v>45</v>
      </c>
      <c r="P16" s="43"/>
      <c r="Q16" s="43"/>
      <c r="R16" s="43" t="s">
        <v>46</v>
      </c>
      <c r="S16" s="43"/>
      <c r="T16" s="44"/>
      <c r="U16" s="26">
        <v>119500000</v>
      </c>
      <c r="V16" s="7" t="s">
        <v>14</v>
      </c>
      <c r="W16" s="8">
        <v>59750000</v>
      </c>
      <c r="X16" s="15">
        <f t="shared" si="0"/>
        <v>59750000</v>
      </c>
    </row>
    <row r="17" spans="2:24" ht="232.5" customHeight="1" thickBot="1" x14ac:dyDescent="0.35">
      <c r="B17" s="57" t="s">
        <v>28</v>
      </c>
      <c r="C17" s="58"/>
      <c r="D17" s="58"/>
      <c r="E17" s="58"/>
      <c r="F17" s="59" t="s">
        <v>29</v>
      </c>
      <c r="G17" s="59" t="s">
        <v>19</v>
      </c>
      <c r="H17" s="59"/>
      <c r="I17" s="60" t="s">
        <v>21</v>
      </c>
      <c r="J17" s="60"/>
      <c r="K17" s="60"/>
      <c r="L17" s="55" t="s">
        <v>85</v>
      </c>
      <c r="M17" s="55"/>
      <c r="N17" s="55"/>
      <c r="O17" s="55" t="s">
        <v>92</v>
      </c>
      <c r="P17" s="55"/>
      <c r="Q17" s="55"/>
      <c r="R17" s="55" t="s">
        <v>93</v>
      </c>
      <c r="S17" s="55"/>
      <c r="T17" s="56"/>
      <c r="U17" s="27">
        <v>249500000</v>
      </c>
      <c r="V17" s="16" t="s">
        <v>14</v>
      </c>
      <c r="W17" s="17">
        <v>124737800</v>
      </c>
      <c r="X17" s="18">
        <f t="shared" si="0"/>
        <v>124762200</v>
      </c>
    </row>
    <row r="18" spans="2:24" ht="232.5" customHeight="1" x14ac:dyDescent="0.3">
      <c r="B18" s="37" t="s">
        <v>28</v>
      </c>
      <c r="C18" s="38"/>
      <c r="D18" s="38"/>
      <c r="E18" s="38"/>
      <c r="F18" s="39" t="s">
        <v>29</v>
      </c>
      <c r="G18" s="39" t="s">
        <v>19</v>
      </c>
      <c r="H18" s="39"/>
      <c r="I18" s="40" t="s">
        <v>21</v>
      </c>
      <c r="J18" s="40"/>
      <c r="K18" s="40"/>
      <c r="L18" s="41" t="s">
        <v>76</v>
      </c>
      <c r="M18" s="41"/>
      <c r="N18" s="41"/>
      <c r="O18" s="41" t="s">
        <v>94</v>
      </c>
      <c r="P18" s="41"/>
      <c r="Q18" s="41"/>
      <c r="R18" s="41" t="s">
        <v>46</v>
      </c>
      <c r="S18" s="41"/>
      <c r="T18" s="42"/>
      <c r="U18" s="28">
        <v>250000000</v>
      </c>
      <c r="V18" s="22" t="s">
        <v>14</v>
      </c>
      <c r="W18" s="23">
        <v>0</v>
      </c>
      <c r="X18" s="24">
        <f t="shared" si="0"/>
        <v>250000000</v>
      </c>
    </row>
    <row r="19" spans="2:24" ht="232.5" customHeight="1" x14ac:dyDescent="0.3">
      <c r="B19" s="45" t="s">
        <v>28</v>
      </c>
      <c r="C19" s="46"/>
      <c r="D19" s="46"/>
      <c r="E19" s="46"/>
      <c r="F19" s="47" t="s">
        <v>47</v>
      </c>
      <c r="G19" s="47" t="s">
        <v>22</v>
      </c>
      <c r="H19" s="47"/>
      <c r="I19" s="48" t="s">
        <v>21</v>
      </c>
      <c r="J19" s="48"/>
      <c r="K19" s="48"/>
      <c r="L19" s="43" t="s">
        <v>80</v>
      </c>
      <c r="M19" s="43"/>
      <c r="N19" s="43"/>
      <c r="O19" s="43" t="s">
        <v>81</v>
      </c>
      <c r="P19" s="43"/>
      <c r="Q19" s="43"/>
      <c r="R19" s="43" t="s">
        <v>82</v>
      </c>
      <c r="S19" s="43"/>
      <c r="T19" s="44"/>
      <c r="U19" s="26">
        <v>20000000</v>
      </c>
      <c r="V19" s="7" t="s">
        <v>14</v>
      </c>
      <c r="W19" s="8">
        <v>0</v>
      </c>
      <c r="X19" s="15">
        <f t="shared" si="0"/>
        <v>20000000</v>
      </c>
    </row>
    <row r="20" spans="2:24" ht="232.5" customHeight="1" thickBot="1" x14ac:dyDescent="0.35">
      <c r="B20" s="45" t="s">
        <v>28</v>
      </c>
      <c r="C20" s="46"/>
      <c r="D20" s="46"/>
      <c r="E20" s="46"/>
      <c r="F20" s="47" t="s">
        <v>47</v>
      </c>
      <c r="G20" s="47" t="s">
        <v>23</v>
      </c>
      <c r="H20" s="47"/>
      <c r="I20" s="48" t="s">
        <v>21</v>
      </c>
      <c r="J20" s="48"/>
      <c r="K20" s="48"/>
      <c r="L20" s="43" t="s">
        <v>77</v>
      </c>
      <c r="M20" s="43"/>
      <c r="N20" s="43"/>
      <c r="O20" s="55" t="s">
        <v>78</v>
      </c>
      <c r="P20" s="55"/>
      <c r="Q20" s="55"/>
      <c r="R20" s="55" t="s">
        <v>79</v>
      </c>
      <c r="S20" s="55"/>
      <c r="T20" s="56"/>
      <c r="U20" s="26">
        <v>140000000</v>
      </c>
      <c r="V20" s="7" t="s">
        <v>14</v>
      </c>
      <c r="W20" s="8">
        <v>0</v>
      </c>
      <c r="X20" s="15">
        <f t="shared" si="0"/>
        <v>140000000</v>
      </c>
    </row>
    <row r="21" spans="2:24" ht="232.5" customHeight="1" x14ac:dyDescent="0.3">
      <c r="B21" s="45" t="s">
        <v>28</v>
      </c>
      <c r="C21" s="46"/>
      <c r="D21" s="46"/>
      <c r="E21" s="46"/>
      <c r="F21" s="47" t="s">
        <v>51</v>
      </c>
      <c r="G21" s="47" t="s">
        <v>23</v>
      </c>
      <c r="H21" s="47"/>
      <c r="I21" s="48" t="s">
        <v>21</v>
      </c>
      <c r="J21" s="48"/>
      <c r="K21" s="48"/>
      <c r="L21" s="43" t="s">
        <v>86</v>
      </c>
      <c r="M21" s="43"/>
      <c r="N21" s="43"/>
      <c r="O21" s="43" t="s">
        <v>95</v>
      </c>
      <c r="P21" s="43"/>
      <c r="Q21" s="43"/>
      <c r="R21" s="43" t="s">
        <v>96</v>
      </c>
      <c r="S21" s="43"/>
      <c r="T21" s="44"/>
      <c r="U21" s="26">
        <v>45600000</v>
      </c>
      <c r="V21" s="7" t="s">
        <v>14</v>
      </c>
      <c r="W21" s="8">
        <v>0</v>
      </c>
      <c r="X21" s="15">
        <f t="shared" si="0"/>
        <v>45600000</v>
      </c>
    </row>
    <row r="22" spans="2:24" ht="232.5" customHeight="1" x14ac:dyDescent="0.3">
      <c r="B22" s="45" t="s">
        <v>28</v>
      </c>
      <c r="C22" s="46"/>
      <c r="D22" s="46"/>
      <c r="E22" s="46"/>
      <c r="F22" s="47" t="s">
        <v>51</v>
      </c>
      <c r="G22" s="47" t="s">
        <v>23</v>
      </c>
      <c r="H22" s="47"/>
      <c r="I22" s="48" t="s">
        <v>23</v>
      </c>
      <c r="J22" s="48"/>
      <c r="K22" s="48"/>
      <c r="L22" s="43" t="s">
        <v>48</v>
      </c>
      <c r="M22" s="43"/>
      <c r="N22" s="43"/>
      <c r="O22" s="43" t="s">
        <v>49</v>
      </c>
      <c r="P22" s="43"/>
      <c r="Q22" s="43"/>
      <c r="R22" s="43" t="s">
        <v>50</v>
      </c>
      <c r="S22" s="43"/>
      <c r="T22" s="44"/>
      <c r="U22" s="26">
        <v>80360824</v>
      </c>
      <c r="V22" s="7" t="s">
        <v>14</v>
      </c>
      <c r="W22" s="8">
        <v>0</v>
      </c>
      <c r="X22" s="15">
        <f t="shared" si="0"/>
        <v>80360824</v>
      </c>
    </row>
    <row r="23" spans="2:24" ht="232.5" customHeight="1" thickBot="1" x14ac:dyDescent="0.35">
      <c r="B23" s="31" t="s">
        <v>28</v>
      </c>
      <c r="C23" s="32"/>
      <c r="D23" s="32"/>
      <c r="E23" s="32"/>
      <c r="F23" s="33" t="s">
        <v>51</v>
      </c>
      <c r="G23" s="33" t="s">
        <v>23</v>
      </c>
      <c r="H23" s="33"/>
      <c r="I23" s="34" t="s">
        <v>23</v>
      </c>
      <c r="J23" s="34"/>
      <c r="K23" s="34"/>
      <c r="L23" s="35" t="s">
        <v>52</v>
      </c>
      <c r="M23" s="35"/>
      <c r="N23" s="35"/>
      <c r="O23" s="35" t="s">
        <v>53</v>
      </c>
      <c r="P23" s="35"/>
      <c r="Q23" s="35"/>
      <c r="R23" s="35" t="s">
        <v>50</v>
      </c>
      <c r="S23" s="35"/>
      <c r="T23" s="36"/>
      <c r="U23" s="29">
        <v>4800000</v>
      </c>
      <c r="V23" s="19" t="s">
        <v>14</v>
      </c>
      <c r="W23" s="20">
        <v>0</v>
      </c>
      <c r="X23" s="21">
        <f t="shared" si="0"/>
        <v>4800000</v>
      </c>
    </row>
    <row r="24" spans="2:24" ht="232.5" customHeight="1" x14ac:dyDescent="0.3">
      <c r="B24" s="51" t="s">
        <v>28</v>
      </c>
      <c r="C24" s="52"/>
      <c r="D24" s="52"/>
      <c r="E24" s="52"/>
      <c r="F24" s="53" t="s">
        <v>51</v>
      </c>
      <c r="G24" s="53" t="s">
        <v>23</v>
      </c>
      <c r="H24" s="53"/>
      <c r="I24" s="54" t="s">
        <v>23</v>
      </c>
      <c r="J24" s="54"/>
      <c r="K24" s="54"/>
      <c r="L24" s="49" t="s">
        <v>87</v>
      </c>
      <c r="M24" s="49"/>
      <c r="N24" s="49"/>
      <c r="O24" s="49" t="s">
        <v>97</v>
      </c>
      <c r="P24" s="49"/>
      <c r="Q24" s="49"/>
      <c r="R24" s="49" t="s">
        <v>98</v>
      </c>
      <c r="S24" s="49"/>
      <c r="T24" s="50"/>
      <c r="U24" s="25">
        <v>12780000</v>
      </c>
      <c r="V24" s="12" t="s">
        <v>14</v>
      </c>
      <c r="W24" s="13">
        <f>1359360+550000+221760+182983+7080+1700+11305+1860</f>
        <v>2336048</v>
      </c>
      <c r="X24" s="14">
        <f t="shared" si="0"/>
        <v>10443952</v>
      </c>
    </row>
    <row r="25" spans="2:24" ht="232.5" customHeight="1" x14ac:dyDescent="0.3">
      <c r="B25" s="45" t="s">
        <v>28</v>
      </c>
      <c r="C25" s="46"/>
      <c r="D25" s="46"/>
      <c r="E25" s="46"/>
      <c r="F25" s="47" t="s">
        <v>51</v>
      </c>
      <c r="G25" s="47" t="s">
        <v>23</v>
      </c>
      <c r="H25" s="47"/>
      <c r="I25" s="48" t="s">
        <v>88</v>
      </c>
      <c r="J25" s="48"/>
      <c r="K25" s="48"/>
      <c r="L25" s="43" t="s">
        <v>89</v>
      </c>
      <c r="M25" s="43"/>
      <c r="N25" s="43"/>
      <c r="O25" s="43" t="s">
        <v>99</v>
      </c>
      <c r="P25" s="43"/>
      <c r="Q25" s="43"/>
      <c r="R25" s="43" t="s">
        <v>100</v>
      </c>
      <c r="S25" s="43"/>
      <c r="T25" s="44"/>
      <c r="U25" s="26">
        <v>82000000</v>
      </c>
      <c r="V25" s="7" t="s">
        <v>14</v>
      </c>
      <c r="W25" s="8">
        <v>0</v>
      </c>
      <c r="X25" s="15">
        <f t="shared" si="0"/>
        <v>82000000</v>
      </c>
    </row>
    <row r="26" spans="2:24" ht="232.5" customHeight="1" x14ac:dyDescent="0.3">
      <c r="B26" s="45" t="s">
        <v>28</v>
      </c>
      <c r="C26" s="46"/>
      <c r="D26" s="46"/>
      <c r="E26" s="46"/>
      <c r="F26" s="47" t="s">
        <v>51</v>
      </c>
      <c r="G26" s="47" t="s">
        <v>23</v>
      </c>
      <c r="H26" s="47"/>
      <c r="I26" s="48" t="s">
        <v>24</v>
      </c>
      <c r="J26" s="48"/>
      <c r="K26" s="48"/>
      <c r="L26" s="43" t="s">
        <v>54</v>
      </c>
      <c r="M26" s="43"/>
      <c r="N26" s="43"/>
      <c r="O26" s="43" t="s">
        <v>55</v>
      </c>
      <c r="P26" s="43"/>
      <c r="Q26" s="43"/>
      <c r="R26" s="43" t="s">
        <v>56</v>
      </c>
      <c r="S26" s="43"/>
      <c r="T26" s="44"/>
      <c r="U26" s="26">
        <v>12000000</v>
      </c>
      <c r="V26" s="7" t="s">
        <v>14</v>
      </c>
      <c r="W26" s="8">
        <v>640000</v>
      </c>
      <c r="X26" s="15">
        <f t="shared" si="0"/>
        <v>11360000</v>
      </c>
    </row>
    <row r="27" spans="2:24" ht="232.5" customHeight="1" x14ac:dyDescent="0.3">
      <c r="B27" s="45" t="s">
        <v>28</v>
      </c>
      <c r="C27" s="46"/>
      <c r="D27" s="46"/>
      <c r="E27" s="46"/>
      <c r="F27" s="47" t="s">
        <v>51</v>
      </c>
      <c r="G27" s="47" t="s">
        <v>23</v>
      </c>
      <c r="H27" s="47"/>
      <c r="I27" s="48" t="s">
        <v>24</v>
      </c>
      <c r="J27" s="48"/>
      <c r="K27" s="48"/>
      <c r="L27" s="43" t="s">
        <v>90</v>
      </c>
      <c r="M27" s="43"/>
      <c r="N27" s="43"/>
      <c r="O27" s="43" t="s">
        <v>101</v>
      </c>
      <c r="P27" s="43"/>
      <c r="Q27" s="43"/>
      <c r="R27" s="43" t="s">
        <v>102</v>
      </c>
      <c r="S27" s="43"/>
      <c r="T27" s="44"/>
      <c r="U27" s="26">
        <v>12780000</v>
      </c>
      <c r="V27" s="7" t="s">
        <v>14</v>
      </c>
      <c r="W27" s="6">
        <v>20000000</v>
      </c>
      <c r="X27" s="15">
        <f t="shared" si="0"/>
        <v>-7220000</v>
      </c>
    </row>
    <row r="28" spans="2:24" ht="232.5" customHeight="1" x14ac:dyDescent="0.3">
      <c r="B28" s="45" t="s">
        <v>28</v>
      </c>
      <c r="C28" s="46"/>
      <c r="D28" s="46"/>
      <c r="E28" s="46"/>
      <c r="F28" s="47" t="s">
        <v>51</v>
      </c>
      <c r="G28" s="47" t="s">
        <v>23</v>
      </c>
      <c r="H28" s="47"/>
      <c r="I28" s="48" t="s">
        <v>25</v>
      </c>
      <c r="J28" s="48"/>
      <c r="K28" s="48"/>
      <c r="L28" s="43" t="s">
        <v>57</v>
      </c>
      <c r="M28" s="43"/>
      <c r="N28" s="43"/>
      <c r="O28" s="43" t="s">
        <v>58</v>
      </c>
      <c r="P28" s="43"/>
      <c r="Q28" s="43"/>
      <c r="R28" s="43" t="s">
        <v>59</v>
      </c>
      <c r="S28" s="43"/>
      <c r="T28" s="44"/>
      <c r="U28" s="26">
        <v>4000000</v>
      </c>
      <c r="V28" s="7" t="s">
        <v>14</v>
      </c>
      <c r="W28" s="8">
        <v>0</v>
      </c>
      <c r="X28" s="15">
        <f t="shared" si="0"/>
        <v>4000000</v>
      </c>
    </row>
    <row r="29" spans="2:24" ht="232.5" customHeight="1" x14ac:dyDescent="0.3">
      <c r="B29" s="45" t="s">
        <v>28</v>
      </c>
      <c r="C29" s="46"/>
      <c r="D29" s="46"/>
      <c r="E29" s="46"/>
      <c r="F29" s="47" t="s">
        <v>51</v>
      </c>
      <c r="G29" s="47" t="s">
        <v>23</v>
      </c>
      <c r="H29" s="47"/>
      <c r="I29" s="48" t="s">
        <v>23</v>
      </c>
      <c r="J29" s="48"/>
      <c r="K29" s="48"/>
      <c r="L29" s="43" t="s">
        <v>60</v>
      </c>
      <c r="M29" s="43"/>
      <c r="N29" s="43"/>
      <c r="O29" s="43" t="s">
        <v>61</v>
      </c>
      <c r="P29" s="43"/>
      <c r="Q29" s="43"/>
      <c r="R29" s="43" t="s">
        <v>62</v>
      </c>
      <c r="S29" s="43"/>
      <c r="T29" s="44"/>
      <c r="U29" s="26">
        <v>250000</v>
      </c>
      <c r="V29" s="7" t="s">
        <v>14</v>
      </c>
      <c r="W29" s="8">
        <f>(21967679.88+16331310.81+14802515.56)</f>
        <v>53101506.25</v>
      </c>
      <c r="X29" s="15">
        <f t="shared" si="0"/>
        <v>-52851506.25</v>
      </c>
    </row>
    <row r="30" spans="2:24" ht="232.5" customHeight="1" x14ac:dyDescent="0.3">
      <c r="B30" s="45" t="s">
        <v>28</v>
      </c>
      <c r="C30" s="46"/>
      <c r="D30" s="46"/>
      <c r="E30" s="46"/>
      <c r="F30" s="47" t="s">
        <v>29</v>
      </c>
      <c r="G30" s="47" t="s">
        <v>19</v>
      </c>
      <c r="H30" s="47"/>
      <c r="I30" s="48" t="s">
        <v>26</v>
      </c>
      <c r="J30" s="48"/>
      <c r="K30" s="48"/>
      <c r="L30" s="43" t="s">
        <v>63</v>
      </c>
      <c r="M30" s="43"/>
      <c r="N30" s="43"/>
      <c r="O30" s="43" t="s">
        <v>64</v>
      </c>
      <c r="P30" s="43"/>
      <c r="Q30" s="43"/>
      <c r="R30" s="43" t="s">
        <v>65</v>
      </c>
      <c r="S30" s="43"/>
      <c r="T30" s="44"/>
      <c r="U30" s="26">
        <v>685000</v>
      </c>
      <c r="V30" s="7" t="s">
        <v>14</v>
      </c>
      <c r="W30" s="8">
        <v>3890000</v>
      </c>
      <c r="X30" s="15">
        <f>U30-W30</f>
        <v>-3205000</v>
      </c>
    </row>
    <row r="31" spans="2:24" ht="184.95" customHeight="1" x14ac:dyDescent="0.3">
      <c r="B31" s="45" t="s">
        <v>28</v>
      </c>
      <c r="C31" s="46"/>
      <c r="D31" s="46"/>
      <c r="E31" s="46"/>
      <c r="F31" s="47" t="s">
        <v>29</v>
      </c>
      <c r="G31" s="47" t="s">
        <v>19</v>
      </c>
      <c r="H31" s="47"/>
      <c r="I31" s="48" t="s">
        <v>26</v>
      </c>
      <c r="J31" s="48"/>
      <c r="K31" s="48"/>
      <c r="L31" s="43" t="s">
        <v>91</v>
      </c>
      <c r="M31" s="43"/>
      <c r="N31" s="43"/>
      <c r="O31" s="43" t="s">
        <v>103</v>
      </c>
      <c r="P31" s="43"/>
      <c r="Q31" s="43"/>
      <c r="R31" s="43" t="s">
        <v>65</v>
      </c>
      <c r="S31" s="43"/>
      <c r="T31" s="44"/>
      <c r="U31" s="26">
        <v>1830000</v>
      </c>
      <c r="V31" s="7" t="s">
        <v>14</v>
      </c>
      <c r="W31" s="8">
        <v>3890001</v>
      </c>
      <c r="X31" s="15">
        <f t="shared" ref="X31:X34" si="1">U31-W31</f>
        <v>-2060001</v>
      </c>
    </row>
    <row r="32" spans="2:24" ht="184.95" customHeight="1" x14ac:dyDescent="0.3">
      <c r="B32" s="45" t="s">
        <v>28</v>
      </c>
      <c r="C32" s="46"/>
      <c r="D32" s="46"/>
      <c r="E32" s="46"/>
      <c r="F32" s="47" t="s">
        <v>29</v>
      </c>
      <c r="G32" s="47" t="s">
        <v>19</v>
      </c>
      <c r="H32" s="47"/>
      <c r="I32" s="48" t="s">
        <v>23</v>
      </c>
      <c r="J32" s="48"/>
      <c r="K32" s="48"/>
      <c r="L32" s="43" t="s">
        <v>66</v>
      </c>
      <c r="M32" s="43"/>
      <c r="N32" s="43"/>
      <c r="O32" s="43" t="s">
        <v>67</v>
      </c>
      <c r="P32" s="43"/>
      <c r="Q32" s="43"/>
      <c r="R32" s="43" t="s">
        <v>68</v>
      </c>
      <c r="S32" s="43"/>
      <c r="T32" s="44"/>
      <c r="U32" s="26">
        <v>20000000</v>
      </c>
      <c r="V32" s="7" t="s">
        <v>14</v>
      </c>
      <c r="W32" s="8">
        <v>3890002</v>
      </c>
      <c r="X32" s="15">
        <f t="shared" si="1"/>
        <v>16109998</v>
      </c>
    </row>
    <row r="33" spans="2:24" ht="184.95" customHeight="1" x14ac:dyDescent="0.3">
      <c r="B33" s="45" t="s">
        <v>28</v>
      </c>
      <c r="C33" s="46"/>
      <c r="D33" s="46"/>
      <c r="E33" s="46"/>
      <c r="F33" s="47" t="s">
        <v>29</v>
      </c>
      <c r="G33" s="47" t="s">
        <v>19</v>
      </c>
      <c r="H33" s="47"/>
      <c r="I33" s="48" t="s">
        <v>27</v>
      </c>
      <c r="J33" s="48"/>
      <c r="K33" s="48"/>
      <c r="L33" s="43" t="s">
        <v>69</v>
      </c>
      <c r="M33" s="43"/>
      <c r="N33" s="43"/>
      <c r="O33" s="43" t="s">
        <v>70</v>
      </c>
      <c r="P33" s="43"/>
      <c r="Q33" s="43"/>
      <c r="R33" s="43" t="s">
        <v>71</v>
      </c>
      <c r="S33" s="43"/>
      <c r="T33" s="44"/>
      <c r="U33" s="26">
        <v>100000000</v>
      </c>
      <c r="V33" s="7" t="s">
        <v>14</v>
      </c>
      <c r="W33" s="8">
        <v>3890003</v>
      </c>
      <c r="X33" s="15">
        <f t="shared" si="1"/>
        <v>96109997</v>
      </c>
    </row>
    <row r="34" spans="2:24" ht="184.95" customHeight="1" thickBot="1" x14ac:dyDescent="0.35">
      <c r="B34" s="57" t="s">
        <v>28</v>
      </c>
      <c r="C34" s="58"/>
      <c r="D34" s="58"/>
      <c r="E34" s="58"/>
      <c r="F34" s="59" t="s">
        <v>29</v>
      </c>
      <c r="G34" s="59" t="s">
        <v>19</v>
      </c>
      <c r="H34" s="59"/>
      <c r="I34" s="60" t="s">
        <v>27</v>
      </c>
      <c r="J34" s="60"/>
      <c r="K34" s="60"/>
      <c r="L34" s="55" t="s">
        <v>72</v>
      </c>
      <c r="M34" s="55"/>
      <c r="N34" s="55"/>
      <c r="O34" s="55" t="s">
        <v>73</v>
      </c>
      <c r="P34" s="55"/>
      <c r="Q34" s="55"/>
      <c r="R34" s="55" t="s">
        <v>74</v>
      </c>
      <c r="S34" s="55"/>
      <c r="T34" s="56"/>
      <c r="U34" s="27">
        <v>55242748.869999997</v>
      </c>
      <c r="V34" s="16" t="s">
        <v>14</v>
      </c>
      <c r="W34" s="17">
        <v>3890004</v>
      </c>
      <c r="X34" s="18">
        <f t="shared" si="1"/>
        <v>51352744.869999997</v>
      </c>
    </row>
    <row r="35" spans="2:24" ht="184.95" customHeight="1" thickBot="1" x14ac:dyDescent="0.35"/>
    <row r="36" spans="2:24" ht="153" customHeight="1" x14ac:dyDescent="0.55000000000000004">
      <c r="H36" s="62" t="s">
        <v>75</v>
      </c>
      <c r="I36" s="62"/>
      <c r="J36" s="62"/>
      <c r="K36" s="62"/>
      <c r="L36" s="62"/>
      <c r="M36" s="62"/>
    </row>
    <row r="37" spans="2:24" ht="28.8" x14ac:dyDescent="0.55000000000000004">
      <c r="F37" s="61" t="s">
        <v>17</v>
      </c>
      <c r="G37" s="61"/>
      <c r="H37" s="61"/>
      <c r="I37" s="61"/>
      <c r="J37" s="61"/>
      <c r="K37" s="61"/>
      <c r="L37" s="61"/>
      <c r="M37" s="61"/>
      <c r="N37" s="61"/>
    </row>
    <row r="43" spans="2:24" ht="15" thickBot="1" x14ac:dyDescent="0.35">
      <c r="S43" s="2"/>
    </row>
  </sheetData>
  <mergeCells count="153">
    <mergeCell ref="O31:Q31"/>
    <mergeCell ref="R31:T31"/>
    <mergeCell ref="O32:Q32"/>
    <mergeCell ref="R32:T32"/>
    <mergeCell ref="O33:Q33"/>
    <mergeCell ref="R33:T33"/>
    <mergeCell ref="O34:Q34"/>
    <mergeCell ref="R34:T34"/>
    <mergeCell ref="I31:K31"/>
    <mergeCell ref="L31:N31"/>
    <mergeCell ref="I32:K32"/>
    <mergeCell ref="L32:N32"/>
    <mergeCell ref="I33:K33"/>
    <mergeCell ref="L33:N33"/>
    <mergeCell ref="I34:K34"/>
    <mergeCell ref="L34:N34"/>
    <mergeCell ref="B31:E31"/>
    <mergeCell ref="F31:H31"/>
    <mergeCell ref="B32:E32"/>
    <mergeCell ref="F32:H32"/>
    <mergeCell ref="B33:E33"/>
    <mergeCell ref="F33:H33"/>
    <mergeCell ref="B34:E34"/>
    <mergeCell ref="F34:H34"/>
    <mergeCell ref="B30:E30"/>
    <mergeCell ref="F30:H30"/>
    <mergeCell ref="I30:K30"/>
    <mergeCell ref="L30:N30"/>
    <mergeCell ref="O30:Q30"/>
    <mergeCell ref="R30:T30"/>
    <mergeCell ref="U9:X9"/>
    <mergeCell ref="B9:E10"/>
    <mergeCell ref="F9:H10"/>
    <mergeCell ref="I9:K10"/>
    <mergeCell ref="L9:N10"/>
    <mergeCell ref="O9:Q10"/>
    <mergeCell ref="I12:K12"/>
    <mergeCell ref="L12:N12"/>
    <mergeCell ref="O12:Q12"/>
    <mergeCell ref="B13:E13"/>
    <mergeCell ref="F13:H13"/>
    <mergeCell ref="I13:K13"/>
    <mergeCell ref="L13:N13"/>
    <mergeCell ref="O13:Q13"/>
    <mergeCell ref="R13:T13"/>
    <mergeCell ref="B14:E14"/>
    <mergeCell ref="F14:H14"/>
    <mergeCell ref="I14:K14"/>
    <mergeCell ref="L14:N14"/>
    <mergeCell ref="O14:Q14"/>
    <mergeCell ref="F37:N37"/>
    <mergeCell ref="B11:E11"/>
    <mergeCell ref="F11:H11"/>
    <mergeCell ref="H36:M36"/>
    <mergeCell ref="I11:K11"/>
    <mergeCell ref="L11:N11"/>
    <mergeCell ref="O11:Q11"/>
    <mergeCell ref="R11:T11"/>
    <mergeCell ref="R9:T10"/>
    <mergeCell ref="B15:E15"/>
    <mergeCell ref="F15:H15"/>
    <mergeCell ref="I15:K15"/>
    <mergeCell ref="R12:T12"/>
    <mergeCell ref="L15:N15"/>
    <mergeCell ref="O15:Q15"/>
    <mergeCell ref="R15:T15"/>
    <mergeCell ref="B16:E16"/>
    <mergeCell ref="F16:H16"/>
    <mergeCell ref="I16:K16"/>
    <mergeCell ref="L16:N16"/>
    <mergeCell ref="O16:Q16"/>
    <mergeCell ref="R16:T16"/>
    <mergeCell ref="B12:E12"/>
    <mergeCell ref="F12:H12"/>
    <mergeCell ref="R14:T14"/>
    <mergeCell ref="R19:T19"/>
    <mergeCell ref="B20:E20"/>
    <mergeCell ref="F20:H20"/>
    <mergeCell ref="I20:K20"/>
    <mergeCell ref="L20:N20"/>
    <mergeCell ref="O20:Q20"/>
    <mergeCell ref="R20:T20"/>
    <mergeCell ref="B19:E19"/>
    <mergeCell ref="F19:H19"/>
    <mergeCell ref="I19:K19"/>
    <mergeCell ref="L19:N19"/>
    <mergeCell ref="O19:Q19"/>
    <mergeCell ref="B17:E17"/>
    <mergeCell ref="F17:H17"/>
    <mergeCell ref="I17:K17"/>
    <mergeCell ref="L17:N17"/>
    <mergeCell ref="O17:Q17"/>
    <mergeCell ref="R17:T17"/>
    <mergeCell ref="R27:T27"/>
    <mergeCell ref="B26:E26"/>
    <mergeCell ref="F26:H26"/>
    <mergeCell ref="I26:K26"/>
    <mergeCell ref="L26:N26"/>
    <mergeCell ref="O26:Q26"/>
    <mergeCell ref="R24:T24"/>
    <mergeCell ref="B25:E25"/>
    <mergeCell ref="F25:H25"/>
    <mergeCell ref="I25:K25"/>
    <mergeCell ref="L25:N25"/>
    <mergeCell ref="O25:Q25"/>
    <mergeCell ref="R25:T25"/>
    <mergeCell ref="B24:E24"/>
    <mergeCell ref="F24:H24"/>
    <mergeCell ref="I24:K24"/>
    <mergeCell ref="L24:N24"/>
    <mergeCell ref="O24:Q24"/>
    <mergeCell ref="R26:T26"/>
    <mergeCell ref="B27:E27"/>
    <mergeCell ref="F27:H27"/>
    <mergeCell ref="I27:K27"/>
    <mergeCell ref="L27:N27"/>
    <mergeCell ref="O27:Q27"/>
    <mergeCell ref="R28:T28"/>
    <mergeCell ref="B29:E29"/>
    <mergeCell ref="F29:H29"/>
    <mergeCell ref="I29:K29"/>
    <mergeCell ref="L29:N29"/>
    <mergeCell ref="O29:Q29"/>
    <mergeCell ref="R29:T29"/>
    <mergeCell ref="B28:E28"/>
    <mergeCell ref="F28:H28"/>
    <mergeCell ref="I28:K28"/>
    <mergeCell ref="L28:N28"/>
    <mergeCell ref="O28:Q28"/>
    <mergeCell ref="B23:E23"/>
    <mergeCell ref="F23:H23"/>
    <mergeCell ref="I23:K23"/>
    <mergeCell ref="L23:N23"/>
    <mergeCell ref="O23:Q23"/>
    <mergeCell ref="R23:T23"/>
    <mergeCell ref="B18:E18"/>
    <mergeCell ref="F18:H18"/>
    <mergeCell ref="I18:K18"/>
    <mergeCell ref="L18:N18"/>
    <mergeCell ref="O18:Q18"/>
    <mergeCell ref="R18:T18"/>
    <mergeCell ref="R21:T21"/>
    <mergeCell ref="B22:E22"/>
    <mergeCell ref="F22:H22"/>
    <mergeCell ref="I22:K22"/>
    <mergeCell ref="L22:N22"/>
    <mergeCell ref="O22:Q22"/>
    <mergeCell ref="R22:T22"/>
    <mergeCell ref="B21:E21"/>
    <mergeCell ref="F21:H21"/>
    <mergeCell ref="I21:K21"/>
    <mergeCell ref="L21:N21"/>
    <mergeCell ref="O21:Q21"/>
  </mergeCells>
  <pageMargins left="0.7" right="0.7" top="0.75" bottom="0.75" header="0.3" footer="0.3"/>
  <pageSetup paperSize="5" scale="2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2024-01-22T15:03:52Z</cp:lastPrinted>
  <dcterms:created xsi:type="dcterms:W3CDTF">2020-04-10T18:47:59Z</dcterms:created>
  <dcterms:modified xsi:type="dcterms:W3CDTF">2024-01-22T15:03:56Z</dcterms:modified>
</cp:coreProperties>
</file>