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0370" yWindow="-120" windowWidth="20730" windowHeight="11040"/>
  </bookViews>
  <sheets>
    <sheet name="Volumen de Pasajeros y Op." sheetId="5" r:id="rId1"/>
  </sheets>
  <definedNames>
    <definedName name="_xlnm.Print_Area" localSheetId="0">'Volumen de Pasajeros y Op.'!$A$1:$O$232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7" i="5" l="1"/>
  <c r="E38" i="5"/>
  <c r="E33" i="5"/>
  <c r="E34" i="5"/>
  <c r="D74" i="5"/>
  <c r="E74" i="5"/>
  <c r="F74" i="5"/>
  <c r="G74" i="5"/>
  <c r="H74" i="5"/>
  <c r="I74" i="5"/>
  <c r="J74" i="5"/>
  <c r="K74" i="5"/>
  <c r="L74" i="5"/>
  <c r="M74" i="5"/>
  <c r="N74" i="5"/>
  <c r="N221" i="5" l="1"/>
  <c r="M221" i="5"/>
  <c r="L221" i="5"/>
  <c r="K221" i="5"/>
  <c r="J221" i="5"/>
  <c r="I221" i="5"/>
  <c r="H221" i="5"/>
  <c r="G221" i="5"/>
  <c r="F221" i="5"/>
  <c r="E221" i="5"/>
  <c r="D221" i="5"/>
  <c r="C221" i="5"/>
  <c r="O220" i="5"/>
  <c r="O219" i="5"/>
  <c r="N215" i="5"/>
  <c r="M215" i="5"/>
  <c r="L215" i="5"/>
  <c r="K215" i="5"/>
  <c r="J215" i="5"/>
  <c r="I215" i="5"/>
  <c r="H215" i="5"/>
  <c r="G215" i="5"/>
  <c r="F215" i="5"/>
  <c r="E215" i="5"/>
  <c r="D215" i="5"/>
  <c r="C215" i="5"/>
  <c r="O214" i="5"/>
  <c r="O213" i="5"/>
  <c r="N209" i="5"/>
  <c r="M209" i="5"/>
  <c r="L209" i="5"/>
  <c r="K209" i="5"/>
  <c r="J209" i="5"/>
  <c r="I209" i="5"/>
  <c r="H209" i="5"/>
  <c r="G209" i="5"/>
  <c r="F209" i="5"/>
  <c r="E209" i="5"/>
  <c r="D209" i="5"/>
  <c r="C209" i="5"/>
  <c r="O208" i="5"/>
  <c r="O207" i="5"/>
  <c r="N203" i="5"/>
  <c r="M203" i="5"/>
  <c r="L203" i="5"/>
  <c r="K203" i="5"/>
  <c r="J203" i="5"/>
  <c r="I203" i="5"/>
  <c r="H203" i="5"/>
  <c r="G203" i="5"/>
  <c r="F203" i="5"/>
  <c r="E203" i="5"/>
  <c r="D203" i="5"/>
  <c r="C203" i="5"/>
  <c r="O202" i="5"/>
  <c r="O201" i="5"/>
  <c r="D184" i="5"/>
  <c r="O142" i="5"/>
  <c r="N141" i="5"/>
  <c r="M141" i="5"/>
  <c r="L141" i="5"/>
  <c r="K141" i="5"/>
  <c r="J141" i="5"/>
  <c r="I141" i="5"/>
  <c r="H141" i="5"/>
  <c r="G141" i="5"/>
  <c r="F141" i="5"/>
  <c r="E141" i="5"/>
  <c r="D141" i="5"/>
  <c r="C141" i="5"/>
  <c r="O140" i="5"/>
  <c r="O139" i="5"/>
  <c r="O136" i="5"/>
  <c r="N135" i="5"/>
  <c r="M135" i="5"/>
  <c r="L135" i="5"/>
  <c r="K135" i="5"/>
  <c r="J135" i="5"/>
  <c r="I135" i="5"/>
  <c r="H135" i="5"/>
  <c r="G135" i="5"/>
  <c r="F135" i="5"/>
  <c r="E135" i="5"/>
  <c r="D135" i="5"/>
  <c r="C135" i="5"/>
  <c r="O134" i="5"/>
  <c r="O133" i="5"/>
  <c r="O130" i="5"/>
  <c r="N129" i="5"/>
  <c r="M129" i="5"/>
  <c r="L129" i="5"/>
  <c r="K129" i="5"/>
  <c r="J129" i="5"/>
  <c r="I129" i="5"/>
  <c r="H129" i="5"/>
  <c r="G129" i="5"/>
  <c r="F129" i="5"/>
  <c r="E129" i="5"/>
  <c r="D129" i="5"/>
  <c r="C129" i="5"/>
  <c r="O128" i="5"/>
  <c r="O127" i="5"/>
  <c r="O124" i="5"/>
  <c r="N123" i="5"/>
  <c r="N155" i="5" s="1"/>
  <c r="M123" i="5"/>
  <c r="M155" i="5" s="1"/>
  <c r="L123" i="5"/>
  <c r="L155" i="5" s="1"/>
  <c r="K123" i="5"/>
  <c r="K155" i="5" s="1"/>
  <c r="J123" i="5"/>
  <c r="J155" i="5" s="1"/>
  <c r="I123" i="5"/>
  <c r="I155" i="5" s="1"/>
  <c r="H123" i="5"/>
  <c r="H155" i="5" s="1"/>
  <c r="G123" i="5"/>
  <c r="G155" i="5" s="1"/>
  <c r="F123" i="5"/>
  <c r="F155" i="5" s="1"/>
  <c r="E123" i="5"/>
  <c r="E155" i="5" s="1"/>
  <c r="D123" i="5"/>
  <c r="D155" i="5" s="1"/>
  <c r="C123" i="5"/>
  <c r="O122" i="5"/>
  <c r="O121" i="5"/>
  <c r="O118" i="5"/>
  <c r="N117" i="5"/>
  <c r="M117" i="5"/>
  <c r="L117" i="5"/>
  <c r="K117" i="5"/>
  <c r="J117" i="5"/>
  <c r="I117" i="5"/>
  <c r="H117" i="5"/>
  <c r="G117" i="5"/>
  <c r="F117" i="5"/>
  <c r="E117" i="5"/>
  <c r="D117" i="5"/>
  <c r="C117" i="5"/>
  <c r="O116" i="5"/>
  <c r="O115" i="5"/>
  <c r="O112" i="5"/>
  <c r="N111" i="5"/>
  <c r="M111" i="5"/>
  <c r="L111" i="5"/>
  <c r="K111" i="5"/>
  <c r="J111" i="5"/>
  <c r="I111" i="5"/>
  <c r="H111" i="5"/>
  <c r="G111" i="5"/>
  <c r="F111" i="5"/>
  <c r="E111" i="5"/>
  <c r="D111" i="5"/>
  <c r="C111" i="5"/>
  <c r="O110" i="5"/>
  <c r="O109" i="5"/>
  <c r="O106" i="5"/>
  <c r="N105" i="5"/>
  <c r="M105" i="5"/>
  <c r="L105" i="5"/>
  <c r="K105" i="5"/>
  <c r="J105" i="5"/>
  <c r="I105" i="5"/>
  <c r="H105" i="5"/>
  <c r="G105" i="5"/>
  <c r="F105" i="5"/>
  <c r="E105" i="5"/>
  <c r="D105" i="5"/>
  <c r="C105" i="5"/>
  <c r="O104" i="5"/>
  <c r="O103" i="5"/>
  <c r="O93" i="5"/>
  <c r="N92" i="5"/>
  <c r="M92" i="5"/>
  <c r="L92" i="5"/>
  <c r="L158" i="5" s="1"/>
  <c r="K92" i="5"/>
  <c r="J92" i="5"/>
  <c r="I92" i="5"/>
  <c r="H92" i="5"/>
  <c r="G92" i="5"/>
  <c r="F92" i="5"/>
  <c r="E92" i="5"/>
  <c r="D92" i="5"/>
  <c r="C92" i="5"/>
  <c r="O91" i="5"/>
  <c r="O90" i="5"/>
  <c r="O87" i="5"/>
  <c r="N86" i="5"/>
  <c r="M86" i="5"/>
  <c r="L86" i="5"/>
  <c r="K86" i="5"/>
  <c r="K157" i="5" s="1"/>
  <c r="J86" i="5"/>
  <c r="I86" i="5"/>
  <c r="H86" i="5"/>
  <c r="G86" i="5"/>
  <c r="G157" i="5" s="1"/>
  <c r="F86" i="5"/>
  <c r="E86" i="5"/>
  <c r="D86" i="5"/>
  <c r="C86" i="5"/>
  <c r="C157" i="5" s="1"/>
  <c r="O85" i="5"/>
  <c r="O84" i="5"/>
  <c r="O81" i="5"/>
  <c r="N80" i="5"/>
  <c r="N156" i="5" s="1"/>
  <c r="M80" i="5"/>
  <c r="L80" i="5"/>
  <c r="K80" i="5"/>
  <c r="J80" i="5"/>
  <c r="J156" i="5" s="1"/>
  <c r="I80" i="5"/>
  <c r="H80" i="5"/>
  <c r="G80" i="5"/>
  <c r="F80" i="5"/>
  <c r="F156" i="5" s="1"/>
  <c r="E80" i="5"/>
  <c r="D80" i="5"/>
  <c r="C80" i="5"/>
  <c r="O79" i="5"/>
  <c r="O78" i="5"/>
  <c r="O75" i="5"/>
  <c r="C74" i="5"/>
  <c r="O73" i="5"/>
  <c r="O72" i="5"/>
  <c r="O69" i="5"/>
  <c r="N68" i="5"/>
  <c r="M68" i="5"/>
  <c r="L68" i="5"/>
  <c r="K68" i="5"/>
  <c r="J68" i="5"/>
  <c r="I68" i="5"/>
  <c r="H68" i="5"/>
  <c r="G68" i="5"/>
  <c r="F68" i="5"/>
  <c r="E68" i="5"/>
  <c r="D68" i="5"/>
  <c r="C68" i="5"/>
  <c r="O67" i="5"/>
  <c r="O66" i="5"/>
  <c r="O63" i="5"/>
  <c r="N62" i="5"/>
  <c r="M62" i="5"/>
  <c r="L62" i="5"/>
  <c r="K62" i="5"/>
  <c r="J62" i="5"/>
  <c r="I62" i="5"/>
  <c r="H62" i="5"/>
  <c r="G62" i="5"/>
  <c r="F62" i="5"/>
  <c r="E62" i="5"/>
  <c r="D62" i="5"/>
  <c r="C62" i="5"/>
  <c r="O61" i="5"/>
  <c r="O60" i="5"/>
  <c r="O57" i="5"/>
  <c r="N56" i="5"/>
  <c r="M56" i="5"/>
  <c r="L56" i="5"/>
  <c r="K56" i="5"/>
  <c r="J56" i="5"/>
  <c r="I56" i="5"/>
  <c r="H56" i="5"/>
  <c r="G56" i="5"/>
  <c r="F56" i="5"/>
  <c r="E56" i="5"/>
  <c r="D56" i="5"/>
  <c r="C56" i="5"/>
  <c r="O55" i="5"/>
  <c r="O54" i="5"/>
  <c r="N45" i="5"/>
  <c r="M45" i="5"/>
  <c r="L45" i="5"/>
  <c r="K45" i="5"/>
  <c r="J45" i="5"/>
  <c r="I45" i="5"/>
  <c r="H45" i="5"/>
  <c r="G45" i="5"/>
  <c r="F45" i="5"/>
  <c r="E45" i="5"/>
  <c r="D45" i="5"/>
  <c r="C45" i="5"/>
  <c r="N44" i="5"/>
  <c r="N46" i="5" s="1"/>
  <c r="M44" i="5"/>
  <c r="M46" i="5" s="1"/>
  <c r="L44" i="5"/>
  <c r="K44" i="5"/>
  <c r="J44" i="5"/>
  <c r="I44" i="5"/>
  <c r="H44" i="5"/>
  <c r="G44" i="5"/>
  <c r="F44" i="5"/>
  <c r="E44" i="5"/>
  <c r="D44" i="5"/>
  <c r="C44" i="5"/>
  <c r="N38" i="5"/>
  <c r="M38" i="5"/>
  <c r="L38" i="5"/>
  <c r="K38" i="5"/>
  <c r="J38" i="5"/>
  <c r="I38" i="5"/>
  <c r="H38" i="5"/>
  <c r="G38" i="5"/>
  <c r="F38" i="5"/>
  <c r="D38" i="5"/>
  <c r="C38" i="5"/>
  <c r="N37" i="5"/>
  <c r="M37" i="5"/>
  <c r="L37" i="5"/>
  <c r="K37" i="5"/>
  <c r="J37" i="5"/>
  <c r="I37" i="5"/>
  <c r="H37" i="5"/>
  <c r="G37" i="5"/>
  <c r="F37" i="5"/>
  <c r="E39" i="5"/>
  <c r="D37" i="5"/>
  <c r="C37" i="5"/>
  <c r="N34" i="5"/>
  <c r="M34" i="5"/>
  <c r="L34" i="5"/>
  <c r="K34" i="5"/>
  <c r="J34" i="5"/>
  <c r="I34" i="5"/>
  <c r="H34" i="5"/>
  <c r="G34" i="5"/>
  <c r="F34" i="5"/>
  <c r="D34" i="5"/>
  <c r="C34" i="5"/>
  <c r="N33" i="5"/>
  <c r="M33" i="5"/>
  <c r="L33" i="5"/>
  <c r="K33" i="5"/>
  <c r="J33" i="5"/>
  <c r="I33" i="5"/>
  <c r="H33" i="5"/>
  <c r="G33" i="5"/>
  <c r="F33" i="5"/>
  <c r="E35" i="5"/>
  <c r="D33" i="5"/>
  <c r="C33" i="5"/>
  <c r="K46" i="5" l="1"/>
  <c r="L46" i="5"/>
  <c r="N152" i="5"/>
  <c r="J46" i="5"/>
  <c r="I46" i="5"/>
  <c r="G46" i="5"/>
  <c r="O105" i="5"/>
  <c r="N35" i="5"/>
  <c r="N40" i="5" s="1"/>
  <c r="K39" i="5"/>
  <c r="H39" i="5"/>
  <c r="L39" i="5"/>
  <c r="G152" i="5"/>
  <c r="K152" i="5"/>
  <c r="D153" i="5"/>
  <c r="H153" i="5"/>
  <c r="L153" i="5"/>
  <c r="I154" i="5"/>
  <c r="L35" i="5"/>
  <c r="L40" i="5" s="1"/>
  <c r="G156" i="5"/>
  <c r="K156" i="5"/>
  <c r="D157" i="5"/>
  <c r="H157" i="5"/>
  <c r="L157" i="5"/>
  <c r="E158" i="5"/>
  <c r="I158" i="5"/>
  <c r="M158" i="5"/>
  <c r="M35" i="5"/>
  <c r="I39" i="5"/>
  <c r="N39" i="5"/>
  <c r="I152" i="5"/>
  <c r="M156" i="5"/>
  <c r="N157" i="5"/>
  <c r="K158" i="5"/>
  <c r="H152" i="5"/>
  <c r="L152" i="5"/>
  <c r="I153" i="5"/>
  <c r="M153" i="5"/>
  <c r="J154" i="5"/>
  <c r="N154" i="5"/>
  <c r="H156" i="5"/>
  <c r="L156" i="5"/>
  <c r="I157" i="5"/>
  <c r="M157" i="5"/>
  <c r="J158" i="5"/>
  <c r="N158" i="5"/>
  <c r="J35" i="5"/>
  <c r="M39" i="5"/>
  <c r="H46" i="5"/>
  <c r="H158" i="5"/>
  <c r="G35" i="5"/>
  <c r="K35" i="5"/>
  <c r="J39" i="5"/>
  <c r="M152" i="5"/>
  <c r="F153" i="5"/>
  <c r="J153" i="5"/>
  <c r="N153" i="5"/>
  <c r="G154" i="5"/>
  <c r="K154" i="5"/>
  <c r="M154" i="5"/>
  <c r="H35" i="5"/>
  <c r="I35" i="5"/>
  <c r="G39" i="5"/>
  <c r="F152" i="5"/>
  <c r="J152" i="5"/>
  <c r="G153" i="5"/>
  <c r="K153" i="5"/>
  <c r="H154" i="5"/>
  <c r="L154" i="5"/>
  <c r="I156" i="5"/>
  <c r="J157" i="5"/>
  <c r="G158" i="5"/>
  <c r="F46" i="5"/>
  <c r="F158" i="5"/>
  <c r="F154" i="5"/>
  <c r="F39" i="5"/>
  <c r="O92" i="5"/>
  <c r="F157" i="5"/>
  <c r="F35" i="5"/>
  <c r="E46" i="5"/>
  <c r="E157" i="5"/>
  <c r="E153" i="5"/>
  <c r="O111" i="5"/>
  <c r="E152" i="5"/>
  <c r="E156" i="5"/>
  <c r="E154" i="5"/>
  <c r="O221" i="5"/>
  <c r="O215" i="5"/>
  <c r="B16" i="5"/>
  <c r="B21" i="5"/>
  <c r="O141" i="5"/>
  <c r="O123" i="5"/>
  <c r="O117" i="5"/>
  <c r="C35" i="5"/>
  <c r="D158" i="5"/>
  <c r="C158" i="5"/>
  <c r="O135" i="5"/>
  <c r="C156" i="5"/>
  <c r="D156" i="5"/>
  <c r="C155" i="5"/>
  <c r="C154" i="5"/>
  <c r="D154" i="5"/>
  <c r="B17" i="5"/>
  <c r="C153" i="5"/>
  <c r="O38" i="5"/>
  <c r="C152" i="5"/>
  <c r="C39" i="5"/>
  <c r="O86" i="5"/>
  <c r="C46" i="5"/>
  <c r="O80" i="5"/>
  <c r="O74" i="5"/>
  <c r="O68" i="5"/>
  <c r="O62" i="5"/>
  <c r="E40" i="5"/>
  <c r="B18" i="5"/>
  <c r="O37" i="5"/>
  <c r="O129" i="5"/>
  <c r="O45" i="5"/>
  <c r="O34" i="5"/>
  <c r="D152" i="5"/>
  <c r="O33" i="5"/>
  <c r="O203" i="5"/>
  <c r="B22" i="5"/>
  <c r="B20" i="5"/>
  <c r="B19" i="5"/>
  <c r="D46" i="5"/>
  <c r="D39" i="5"/>
  <c r="D35" i="5"/>
  <c r="O44" i="5"/>
  <c r="O56" i="5"/>
  <c r="O209" i="5"/>
  <c r="E177" i="5" l="1"/>
  <c r="K40" i="5"/>
  <c r="I40" i="5"/>
  <c r="H40" i="5"/>
  <c r="M40" i="5"/>
  <c r="G40" i="5"/>
  <c r="J40" i="5"/>
  <c r="F40" i="5"/>
  <c r="N22" i="5"/>
  <c r="N21" i="5"/>
  <c r="N17" i="5"/>
  <c r="E182" i="5"/>
  <c r="N20" i="5"/>
  <c r="N16" i="5"/>
  <c r="E183" i="5"/>
  <c r="N19" i="5"/>
  <c r="E179" i="5"/>
  <c r="E180" i="5"/>
  <c r="C40" i="5"/>
  <c r="E181" i="5"/>
  <c r="O39" i="5"/>
  <c r="O46" i="5"/>
  <c r="N18" i="5"/>
  <c r="E178" i="5"/>
  <c r="O35" i="5"/>
  <c r="D40" i="5"/>
  <c r="E184" i="5" l="1"/>
  <c r="F184" i="5" s="1"/>
  <c r="O40" i="5"/>
</calcChain>
</file>

<file path=xl/sharedStrings.xml><?xml version="1.0" encoding="utf-8"?>
<sst xmlns="http://schemas.openxmlformats.org/spreadsheetml/2006/main" count="486" uniqueCount="86">
  <si>
    <t>Dirección de Planificación y Desarrollo</t>
  </si>
  <si>
    <t>Departamento de Formulacion y Monitoreo Interno</t>
  </si>
  <si>
    <t>División de Estadísticas Aeronáuticas</t>
  </si>
  <si>
    <t>CONCEPTOS</t>
  </si>
  <si>
    <t>ENE.</t>
  </si>
  <si>
    <t>FEB.</t>
  </si>
  <si>
    <t>MAR.</t>
  </si>
  <si>
    <t>ABR</t>
  </si>
  <si>
    <t>MAY.</t>
  </si>
  <si>
    <t>JUN.</t>
  </si>
  <si>
    <t>JUL.</t>
  </si>
  <si>
    <t>AGO.</t>
  </si>
  <si>
    <t>SEPT.</t>
  </si>
  <si>
    <t>OCT.</t>
  </si>
  <si>
    <t>NOV.</t>
  </si>
  <si>
    <t>DIC.</t>
  </si>
  <si>
    <t>TOTAL</t>
  </si>
  <si>
    <t>LLEGADOS</t>
  </si>
  <si>
    <t>REGULARES</t>
  </si>
  <si>
    <t>SALIDOS</t>
  </si>
  <si>
    <t>OPERACIONES</t>
  </si>
  <si>
    <t>CHARTERS</t>
  </si>
  <si>
    <t>Aeropuertos</t>
  </si>
  <si>
    <t>Operaciones</t>
  </si>
  <si>
    <t>Pasajeros</t>
  </si>
  <si>
    <t>MDSD</t>
  </si>
  <si>
    <t>MDPP</t>
  </si>
  <si>
    <t>MDPC</t>
  </si>
  <si>
    <t>MDLR</t>
  </si>
  <si>
    <t>MDST</t>
  </si>
  <si>
    <t>MDJB</t>
  </si>
  <si>
    <t>MDCY</t>
  </si>
  <si>
    <t>Pág: 1</t>
  </si>
  <si>
    <t>Desglose por Aeropuerto, Vuelos Regulares</t>
  </si>
  <si>
    <t>LAS AMERICAS</t>
  </si>
  <si>
    <t>PUERTO PLATA</t>
  </si>
  <si>
    <t>PUNTA CANA</t>
  </si>
  <si>
    <t>LA ROMANA</t>
  </si>
  <si>
    <t>EL CIBAO</t>
  </si>
  <si>
    <t xml:space="preserve">DR. JOAQUÍN </t>
  </si>
  <si>
    <t>BALAGUER</t>
  </si>
  <si>
    <t>CATEY</t>
  </si>
  <si>
    <t>Pág: 2</t>
  </si>
  <si>
    <t>Desglose por Aeropuerto, Vuelos Charter</t>
  </si>
  <si>
    <t>Pág: 3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</si>
  <si>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</si>
  <si>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</si>
  <si>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</si>
  <si>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</si>
  <si>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</si>
  <si>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</si>
  <si>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</si>
  <si>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</si>
  <si>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</si>
  <si>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</si>
  <si>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</si>
  <si>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</si>
  <si>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Pág: 4</t>
  </si>
  <si>
    <t>LLEGADAS</t>
  </si>
  <si>
    <t>PRIVADOS</t>
  </si>
  <si>
    <t>SALIDAS</t>
  </si>
  <si>
    <t>DOMÉSTICOS</t>
  </si>
  <si>
    <t xml:space="preserve"> Pág: 5</t>
  </si>
  <si>
    <t>TOTAL GENERAL</t>
  </si>
  <si>
    <t xml:space="preserve">TOTAL </t>
  </si>
  <si>
    <t xml:space="preserve">CARGA </t>
  </si>
  <si>
    <t>REGULAR</t>
  </si>
  <si>
    <t>CHARTER</t>
  </si>
  <si>
    <t>MDSD: Aeropuerto Internacional Dr. José Fco. Peña Gómez, Las Américas.</t>
  </si>
  <si>
    <t>Leyenda:</t>
  </si>
  <si>
    <t>MDPP: Aeropuerto Internacional Gral. Gregorio Luperón, Puerto Plata.</t>
  </si>
  <si>
    <t>MDPC: Aeropuerto Internacional de Punta Cana</t>
  </si>
  <si>
    <t>MDLR: Aeropuerto Internacional La Romana</t>
  </si>
  <si>
    <t>MDST: Aeropuerto Internacional del Cibao, Santiago.</t>
  </si>
  <si>
    <t>MDJB: Aeropuerto Internacional Dr. Joaquín Balaguer, La Isabela.</t>
  </si>
  <si>
    <t>MDCY: Aeropuerto Internacional Presidente Juan Bosch, Catey</t>
  </si>
  <si>
    <t>Año 2022</t>
  </si>
  <si>
    <t>VOLUMEN DE PASAJEROS EN VUELOS REGULARES Y CHARTER AÑO 2023</t>
  </si>
  <si>
    <t>VOLUMEN DE PASAJEROS EN VUELOS REGULARES POR MES Y AEROPUERTOS 2023</t>
  </si>
  <si>
    <t>VOLUMEN DE PASAJEROS EN VUELOS CHARTERS POR MES Y AEROPUERTOS 2023</t>
  </si>
  <si>
    <t>VOLUMEN DE OPERACIONES EN VUELOS PRIVADOS POR MES, AÑO 2023</t>
  </si>
  <si>
    <t>VOLUMEN DE OPERACIONES EN VUELOS DE CARGA CHARTER POR MES, AÑO 2023</t>
  </si>
  <si>
    <t>VOLUMEN DE OPERACIONES EN VUELOS DE CARGA REGULAR POR MES, AÑO 2023</t>
  </si>
  <si>
    <t>VOLUMEN DE OPERACIONES EN VUELOS DOMÉSTICOS POR MES, AÑO 2023</t>
  </si>
  <si>
    <t>VOLUMEN DE OPERACIONES INTERNACIONALES AÑO 2023</t>
  </si>
  <si>
    <t>Año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</si>
</sst>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_€_-;\-* #,##0.00\ _€_-;_-* &quot;-&quot;??\ _€_-;_-@_-"/>
    <numFmt numFmtId="165" formatCode="0.0%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Cambria"/>
      <family val="1"/>
      <scheme val="major"/>
    </font>
    <font>
      <sz val="10"/>
      <name val="Cambria"/>
      <family val="1"/>
      <scheme val="major"/>
    </font>
    <font>
      <b/>
      <u/>
      <sz val="11"/>
      <name val="Cambria"/>
      <family val="1"/>
      <scheme val="major"/>
    </font>
    <font>
      <b/>
      <sz val="10"/>
      <name val="Cambria"/>
      <family val="1"/>
      <scheme val="major"/>
    </font>
    <font>
      <sz val="11"/>
      <name val="Cambria"/>
      <family val="1"/>
      <scheme val="major"/>
    </font>
    <font>
      <sz val="10"/>
      <color rgb="FFFF0000"/>
      <name val="Cambria"/>
      <family val="1"/>
      <scheme val="major"/>
    </font>
    <font>
      <u/>
      <sz val="10"/>
      <name val="Cambria"/>
      <family val="1"/>
      <scheme val="major"/>
    </font>
    <font>
      <sz val="12"/>
      <name val="Cambria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3">
    <xf numFmtId="0" fontId="0" fillId="0" borderId="0" xfId="0"/>
    <xf numFmtId="0" fontId="3" fillId="2" borderId="0" xfId="0" applyFont="1" applyFill="1"/>
    <xf numFmtId="0" fontId="3" fillId="2" borderId="0" xfId="0" applyFont="1" applyFill="1" applyAlignment="1">
      <alignment horizontal="left"/>
    </xf>
    <xf numFmtId="0" fontId="5" fillId="3" borderId="1" xfId="0" applyFont="1" applyFill="1" applyBorder="1" applyAlignment="1">
      <alignment horizontal="left"/>
    </xf>
    <xf numFmtId="0" fontId="5" fillId="3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/>
    </xf>
    <xf numFmtId="3" fontId="3" fillId="2" borderId="1" xfId="1" applyNumberFormat="1" applyFont="1" applyFill="1" applyBorder="1" applyAlignment="1"/>
    <xf numFmtId="0" fontId="5" fillId="2" borderId="1" xfId="0" applyFont="1" applyFill="1" applyBorder="1" applyAlignment="1">
      <alignment horizontal="left"/>
    </xf>
    <xf numFmtId="3" fontId="3" fillId="2" borderId="0" xfId="0" applyNumberFormat="1" applyFont="1" applyFill="1"/>
    <xf numFmtId="0" fontId="3" fillId="2" borderId="1" xfId="0" applyFont="1" applyFill="1" applyBorder="1" applyAlignment="1">
      <alignment horizontal="center"/>
    </xf>
    <xf numFmtId="3" fontId="3" fillId="2" borderId="1" xfId="0" applyNumberFormat="1" applyFont="1" applyFill="1" applyBorder="1"/>
    <xf numFmtId="3" fontId="3" fillId="2" borderId="1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right" vertical="center"/>
    </xf>
    <xf numFmtId="3" fontId="3" fillId="2" borderId="0" xfId="1" applyNumberFormat="1" applyFont="1" applyFill="1" applyBorder="1" applyAlignment="1"/>
    <xf numFmtId="3" fontId="3" fillId="2" borderId="0" xfId="1" applyNumberFormat="1" applyFont="1" applyFill="1" applyBorder="1" applyAlignment="1">
      <alignment horizontal="left"/>
    </xf>
    <xf numFmtId="3" fontId="3" fillId="2" borderId="0" xfId="1" applyNumberFormat="1" applyFont="1" applyFill="1" applyAlignment="1"/>
    <xf numFmtId="0" fontId="5" fillId="2" borderId="0" xfId="0" applyFont="1" applyFill="1" applyAlignment="1">
      <alignment horizontal="left"/>
    </xf>
    <xf numFmtId="0" fontId="4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3" fontId="3" fillId="2" borderId="0" xfId="0" applyNumberFormat="1" applyFont="1" applyFill="1" applyAlignment="1">
      <alignment horizontal="left"/>
    </xf>
    <xf numFmtId="0" fontId="3" fillId="2" borderId="0" xfId="0" applyFont="1" applyFill="1" applyAlignment="1">
      <alignment horizontal="right"/>
    </xf>
    <xf numFmtId="3" fontId="3" fillId="2" borderId="0" xfId="0" applyNumberFormat="1" applyFont="1" applyFill="1" applyAlignment="1">
      <alignment horizontal="right"/>
    </xf>
    <xf numFmtId="3" fontId="5" fillId="3" borderId="1" xfId="0" applyNumberFormat="1" applyFont="1" applyFill="1" applyBorder="1" applyAlignment="1">
      <alignment horizontal="right" vertical="center"/>
    </xf>
    <xf numFmtId="1" fontId="3" fillId="2" borderId="0" xfId="0" applyNumberFormat="1" applyFont="1" applyFill="1"/>
    <xf numFmtId="9" fontId="3" fillId="2" borderId="0" xfId="2" applyFont="1" applyFill="1"/>
    <xf numFmtId="3" fontId="7" fillId="2" borderId="0" xfId="1" applyNumberFormat="1" applyFont="1" applyFill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center" vertical="center"/>
    </xf>
    <xf numFmtId="0" fontId="6" fillId="2" borderId="0" xfId="0" applyFont="1" applyFill="1"/>
    <xf numFmtId="0" fontId="8" fillId="2" borderId="0" xfId="0" applyFont="1" applyFill="1"/>
    <xf numFmtId="165" fontId="3" fillId="2" borderId="0" xfId="2" applyNumberFormat="1" applyFont="1" applyFill="1" applyAlignment="1">
      <alignment horizontal="left"/>
    </xf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5" fillId="2" borderId="0" xfId="0" applyFont="1" applyFill="1"/>
    <xf numFmtId="3" fontId="3" fillId="2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view3D>
      <c:rotX val="30"/>
      <c:rotY val="0"/>
      <c:rAngAx val="0"/>
      <c:perspective val="30"/>
    </c:view3D>
    <c:floor>
      <c:thickness val="0"/>
      <c:spPr>
        <a:noFill/>
        <a:ln w="9525" cap="flat" cmpd="sng" algn="ctr">
          <a:solidFill>
            <a:schemeClr val="tx1">
              <a:tint val="75000"/>
              <a:shade val="95000"/>
              <a:satMod val="105000"/>
            </a:schemeClr>
          </a:solidFill>
          <a:prstDash val="solid"/>
          <a:round/>
        </a:ln>
        <a:effectLst/>
        <a:sp3d contourW="9525">
          <a:contourClr>
            <a:schemeClr val="tx1">
              <a:tint val="75000"/>
              <a:shade val="95000"/>
              <a:satMod val="105000"/>
            </a:schemeClr>
          </a:contourClr>
        </a:sp3d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5484592342720394"/>
          <c:y val="0.35937910550636043"/>
          <c:w val="0.63216926374520055"/>
          <c:h val="0.6175243279906425"/>
        </c:manualLayout>
      </c:layout>
      <c:pie3DChart>
        <c:varyColors val="1"/>
        <c:ser>
          <c:idx val="0"/>
          <c:order val="0"/>
          <c:tx>
            <c:strRef>
              <c:f>'Volumen de Pasajeros y Op.'!$N$15</c:f>
              <c:strCache>
                <c:ptCount val="1"/>
                <c:pt idx="0">
                  <c:v>Pasajeros</c:v>
                </c:pt>
              </c:strCache>
            </c:strRef>
          </c:tx>
          <c:explosion val="25"/>
          <c:dPt>
            <c:idx val="0"/>
            <c:bubble3D val="0"/>
            <c:spPr>
              <a:solidFill>
                <a:schemeClr val="accent3">
                  <a:tint val="48000"/>
                </a:schemeClr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0-A384-4A86-AE50-88C1DAA30775}"/>
              </c:ext>
            </c:extLst>
          </c:dPt>
          <c:dPt>
            <c:idx val="1"/>
            <c:bubble3D val="0"/>
            <c:spPr>
              <a:solidFill>
                <a:schemeClr val="accent3">
                  <a:tint val="65000"/>
                </a:schemeClr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A384-4A86-AE50-88C1DAA30775}"/>
              </c:ext>
            </c:extLst>
          </c:dPt>
          <c:dPt>
            <c:idx val="2"/>
            <c:bubble3D val="0"/>
            <c:spPr>
              <a:solidFill>
                <a:schemeClr val="accent3">
                  <a:tint val="83000"/>
                </a:schemeClr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A384-4A86-AE50-88C1DAA30775}"/>
              </c:ext>
            </c:extLst>
          </c:dPt>
          <c:dPt>
            <c:idx val="3"/>
            <c:bubble3D val="0"/>
            <c:spPr>
              <a:solidFill>
                <a:schemeClr val="accent3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A384-4A86-AE50-88C1DAA30775}"/>
              </c:ext>
            </c:extLst>
          </c:dPt>
          <c:dPt>
            <c:idx val="4"/>
            <c:bubble3D val="0"/>
            <c:spPr>
              <a:solidFill>
                <a:schemeClr val="accent3">
                  <a:shade val="82000"/>
                </a:schemeClr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A384-4A86-AE50-88C1DAA30775}"/>
              </c:ext>
            </c:extLst>
          </c:dPt>
          <c:dPt>
            <c:idx val="5"/>
            <c:bubble3D val="0"/>
            <c:spPr>
              <a:solidFill>
                <a:schemeClr val="accent3">
                  <a:shade val="65000"/>
                </a:schemeClr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A384-4A86-AE50-88C1DAA30775}"/>
              </c:ext>
            </c:extLst>
          </c:dPt>
          <c:dPt>
            <c:idx val="6"/>
            <c:bubble3D val="0"/>
            <c:spPr>
              <a:solidFill>
                <a:schemeClr val="accent3">
                  <a:shade val="47000"/>
                </a:schemeClr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6-A384-4A86-AE50-88C1DAA30775}"/>
              </c:ext>
            </c:extLst>
          </c:dPt>
          <c:dLbls>
            <c:dLbl>
              <c:idx val="0"/>
              <c:layout>
                <c:manualLayout>
                  <c:x val="0.10937580724239462"/>
                  <c:y val="2.31530231789846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384-4A86-AE50-88C1DAA30775}"/>
                </c:ext>
              </c:extLst>
            </c:dLbl>
            <c:dLbl>
              <c:idx val="1"/>
              <c:layout>
                <c:manualLayout>
                  <c:x val="1.2319837179661564E-2"/>
                  <c:y val="0.15960867572492385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384-4A86-AE50-88C1DAA30775}"/>
                </c:ext>
              </c:extLst>
            </c:dLbl>
            <c:dLbl>
              <c:idx val="2"/>
              <c:layout>
                <c:manualLayout>
                  <c:x val="-5.3444970785216935E-2"/>
                  <c:y val="1.2896835302740129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384-4A86-AE50-88C1DAA30775}"/>
                </c:ext>
              </c:extLst>
            </c:dLbl>
            <c:dLbl>
              <c:idx val="3"/>
              <c:layout>
                <c:manualLayout>
                  <c:x val="-1.4616369601212258E-2"/>
                  <c:y val="-7.1225313889944783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384-4A86-AE50-88C1DAA30775}"/>
                </c:ext>
              </c:extLst>
            </c:dLbl>
            <c:dLbl>
              <c:idx val="4"/>
              <c:layout>
                <c:manualLayout>
                  <c:x val="-1.680226091153111E-2"/>
                  <c:y val="-0.13068380386745296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384-4A86-AE50-88C1DAA30775}"/>
                </c:ext>
              </c:extLst>
            </c:dLbl>
            <c:dLbl>
              <c:idx val="5"/>
              <c:layout>
                <c:manualLayout>
                  <c:x val="0.3178530220769189"/>
                  <c:y val="-0.17528495512810821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384-4A86-AE50-88C1DAA30775}"/>
                </c:ext>
              </c:extLst>
            </c:dLbl>
            <c:dLbl>
              <c:idx val="6"/>
              <c:layout>
                <c:manualLayout>
                  <c:x val="0.27680065498545642"/>
                  <c:y val="-3.8372977755055986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384-4A86-AE50-88C1DAA3077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, </c:separator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'Volumen de Pasajeros y Op.'!$M$16:$M$22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Op.'!$N$16:$N$22</c:f>
              <c:numCache>
                <c:formatCode>#,##0</c:formatCode>
                <c:ptCount val="7"/>
                <c:pt idx="0">
                  <c:v>3535762</c:v>
                </c:pt>
                <c:pt idx="1">
                  <c:v>510240</c:v>
                </c:pt>
                <c:pt idx="2">
                  <c:v>6491525</c:v>
                </c:pt>
                <c:pt idx="3">
                  <c:v>107351</c:v>
                </c:pt>
                <c:pt idx="4">
                  <c:v>1397906</c:v>
                </c:pt>
                <c:pt idx="5">
                  <c:v>61813</c:v>
                </c:pt>
                <c:pt idx="6">
                  <c:v>95609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A384-4A86-AE50-88C1DAA30775}"/>
            </c:ext>
          </c:extLst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tint val="75000"/>
          <a:shade val="95000"/>
          <a:satMod val="105000"/>
        </a:schemeClr>
      </a:solidFill>
      <a:prstDash val="solid"/>
      <a:round/>
    </a:ln>
    <a:effectLst/>
  </c:spPr>
  <c:txPr>
    <a:bodyPr/>
    <a:lstStyle/>
    <a:p>
      <a:pPr>
        <a:defRPr b="1">
          <a:latin typeface="+mj-lt"/>
        </a:defRPr>
      </a:pPr>
      <a:endParaRPr lang="es-DO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Pasajeros Internacionales (llegados y salidos) Enero-Agosto Año 2023, por Aeropuerto</a:t>
            </a:r>
          </a:p>
        </c:rich>
      </c:tx>
      <c:layout>
        <c:manualLayout>
          <c:xMode val="edge"/>
          <c:yMode val="edge"/>
          <c:x val="0.20344611495593914"/>
          <c:y val="1.920395329255811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9748539407277779E-2"/>
          <c:y val="0.13099490339176595"/>
          <c:w val="0.86218165265735069"/>
          <c:h val="0.8006337304586543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'Volumen de Pasajeros y Op.'!$C$151</c:f>
              <c:strCache>
                <c:ptCount val="1"/>
                <c:pt idx="0">
                  <c:v>Ene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1.0102617134675045E-2"/>
                  <c:y val="-1.280263552837207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'Volumen de Pasajeros y Op.'!$B$152:$B$158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Op.'!$C$152:$C$158</c:f>
              <c:numCache>
                <c:formatCode>#,##0</c:formatCode>
                <c:ptCount val="7"/>
                <c:pt idx="0">
                  <c:v>448592</c:v>
                </c:pt>
                <c:pt idx="1">
                  <c:v>91249</c:v>
                </c:pt>
                <c:pt idx="2">
                  <c:v>837458</c:v>
                </c:pt>
                <c:pt idx="3">
                  <c:v>19689</c:v>
                </c:pt>
                <c:pt idx="4">
                  <c:v>163957</c:v>
                </c:pt>
                <c:pt idx="5">
                  <c:v>6507</c:v>
                </c:pt>
                <c:pt idx="6">
                  <c:v>13609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3D3-4FAA-8798-954319453EFD}"/>
            </c:ext>
          </c:extLst>
        </c:ser>
        <c:ser>
          <c:idx val="1"/>
          <c:order val="1"/>
          <c:tx>
            <c:strRef>
              <c:f>'Volumen de Pasajeros y Op.'!$D$151</c:f>
              <c:strCache>
                <c:ptCount val="1"/>
                <c:pt idx="0">
                  <c:v>Feb</c:v>
                </c:pt>
              </c:strCache>
            </c:strRef>
          </c:tx>
          <c:invertIfNegative val="0"/>
          <c:cat>
            <c:strRef>
              <c:f>'Volumen de Pasajeros y Op.'!$B$152:$B$158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Op.'!$D$152:$D$158</c:f>
              <c:numCache>
                <c:formatCode>#,##0</c:formatCode>
                <c:ptCount val="7"/>
                <c:pt idx="0">
                  <c:v>362017</c:v>
                </c:pt>
                <c:pt idx="1">
                  <c:v>83984</c:v>
                </c:pt>
                <c:pt idx="2">
                  <c:v>779690</c:v>
                </c:pt>
                <c:pt idx="3">
                  <c:v>17398</c:v>
                </c:pt>
                <c:pt idx="4">
                  <c:v>129068</c:v>
                </c:pt>
                <c:pt idx="5">
                  <c:v>6186</c:v>
                </c:pt>
                <c:pt idx="6">
                  <c:v>14853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834-49BA-97D4-A40476DC1049}"/>
            </c:ext>
          </c:extLst>
        </c:ser>
        <c:ser>
          <c:idx val="2"/>
          <c:order val="2"/>
          <c:tx>
            <c:strRef>
              <c:f>'Volumen de Pasajeros y Op.'!$E$151</c:f>
              <c:strCache>
                <c:ptCount val="1"/>
                <c:pt idx="0">
                  <c:v>Mar</c:v>
                </c:pt>
              </c:strCache>
            </c:strRef>
          </c:tx>
          <c:invertIfNegative val="0"/>
          <c:cat>
            <c:strRef>
              <c:f>'Volumen de Pasajeros y Op.'!$B$152:$B$158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Op.'!$E$152:$E$158</c:f>
              <c:numCache>
                <c:formatCode>#,##0</c:formatCode>
                <c:ptCount val="7"/>
                <c:pt idx="0">
                  <c:v>414817</c:v>
                </c:pt>
                <c:pt idx="1">
                  <c:v>94060</c:v>
                </c:pt>
                <c:pt idx="2">
                  <c:v>896193</c:v>
                </c:pt>
                <c:pt idx="3">
                  <c:v>16262</c:v>
                </c:pt>
                <c:pt idx="4">
                  <c:v>158322</c:v>
                </c:pt>
                <c:pt idx="5">
                  <c:v>6838</c:v>
                </c:pt>
                <c:pt idx="6">
                  <c:v>18149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738-48F8-815B-8202F50E60F3}"/>
            </c:ext>
          </c:extLst>
        </c:ser>
        <c:ser>
          <c:idx val="3"/>
          <c:order val="3"/>
          <c:tx>
            <c:strRef>
              <c:f>'Volumen de Pasajeros y Op.'!$F$151</c:f>
              <c:strCache>
                <c:ptCount val="1"/>
                <c:pt idx="0">
                  <c:v>Abr</c:v>
                </c:pt>
              </c:strCache>
            </c:strRef>
          </c:tx>
          <c:invertIfNegative val="0"/>
          <c:cat>
            <c:strRef>
              <c:f>'Volumen de Pasajeros y Op.'!$B$152:$B$158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Op.'!$F$152:$F$158</c:f>
              <c:numCache>
                <c:formatCode>#,##0</c:formatCode>
                <c:ptCount val="7"/>
                <c:pt idx="0">
                  <c:v>417287</c:v>
                </c:pt>
                <c:pt idx="1">
                  <c:v>72768</c:v>
                </c:pt>
                <c:pt idx="2">
                  <c:v>826851</c:v>
                </c:pt>
                <c:pt idx="3">
                  <c:v>13100</c:v>
                </c:pt>
                <c:pt idx="4">
                  <c:v>159738</c:v>
                </c:pt>
                <c:pt idx="5">
                  <c:v>8496</c:v>
                </c:pt>
                <c:pt idx="6">
                  <c:v>14632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1F0-4E1D-916D-D80AC8312DF9}"/>
            </c:ext>
          </c:extLst>
        </c:ser>
        <c:ser>
          <c:idx val="4"/>
          <c:order val="4"/>
          <c:tx>
            <c:strRef>
              <c:f>'Volumen de Pasajeros y Op.'!$G$151</c:f>
              <c:strCache>
                <c:ptCount val="1"/>
                <c:pt idx="0">
                  <c:v>May</c:v>
                </c:pt>
              </c:strCache>
            </c:strRef>
          </c:tx>
          <c:invertIfNegative val="0"/>
          <c:cat>
            <c:strRef>
              <c:f>'Volumen de Pasajeros y Op.'!$B$152:$B$158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Op.'!$G$152:$G$158</c:f>
              <c:numCache>
                <c:formatCode>#,##0</c:formatCode>
                <c:ptCount val="7"/>
                <c:pt idx="0">
                  <c:v>418960</c:v>
                </c:pt>
                <c:pt idx="1">
                  <c:v>25649</c:v>
                </c:pt>
                <c:pt idx="2">
                  <c:v>735279</c:v>
                </c:pt>
                <c:pt idx="3">
                  <c:v>6336</c:v>
                </c:pt>
                <c:pt idx="4">
                  <c:v>162241</c:v>
                </c:pt>
                <c:pt idx="5">
                  <c:v>7710</c:v>
                </c:pt>
                <c:pt idx="6">
                  <c:v>7069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24B-46F1-B87F-2BA8D5974369}"/>
            </c:ext>
          </c:extLst>
        </c:ser>
        <c:ser>
          <c:idx val="5"/>
          <c:order val="5"/>
          <c:tx>
            <c:strRef>
              <c:f>'Volumen de Pasajeros y Op.'!$H$151</c:f>
              <c:strCache>
                <c:ptCount val="1"/>
                <c:pt idx="0">
                  <c:v>Jun</c:v>
                </c:pt>
              </c:strCache>
            </c:strRef>
          </c:tx>
          <c:invertIfNegative val="0"/>
          <c:cat>
            <c:strRef>
              <c:f>'Volumen de Pasajeros y Op.'!$B$152:$B$158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Op.'!$H$152:$H$158</c:f>
              <c:numCache>
                <c:formatCode>#,##0</c:formatCode>
                <c:ptCount val="7"/>
                <c:pt idx="0">
                  <c:v>445275</c:v>
                </c:pt>
                <c:pt idx="1">
                  <c:v>40600</c:v>
                </c:pt>
                <c:pt idx="2">
                  <c:v>774089</c:v>
                </c:pt>
                <c:pt idx="3">
                  <c:v>8640</c:v>
                </c:pt>
                <c:pt idx="4">
                  <c:v>182582</c:v>
                </c:pt>
                <c:pt idx="5">
                  <c:v>7888</c:v>
                </c:pt>
                <c:pt idx="6">
                  <c:v>4774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572-47D4-A08B-F9876D438C5B}"/>
            </c:ext>
          </c:extLst>
        </c:ser>
        <c:ser>
          <c:idx val="6"/>
          <c:order val="6"/>
          <c:tx>
            <c:strRef>
              <c:f>'Volumen de Pasajeros y Op.'!$I$151</c:f>
              <c:strCache>
                <c:ptCount val="1"/>
                <c:pt idx="0">
                  <c:v>Jul</c:v>
                </c:pt>
              </c:strCache>
            </c:strRef>
          </c:tx>
          <c:invertIfNegative val="0"/>
          <c:cat>
            <c:strRef>
              <c:f>'Volumen de Pasajeros y Op.'!$B$152:$B$158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Op.'!$I$152:$I$158</c:f>
              <c:numCache>
                <c:formatCode>#,##0</c:formatCode>
                <c:ptCount val="7"/>
                <c:pt idx="0">
                  <c:v>522177</c:v>
                </c:pt>
                <c:pt idx="1">
                  <c:v>51190</c:v>
                </c:pt>
                <c:pt idx="2">
                  <c:v>870724</c:v>
                </c:pt>
                <c:pt idx="3">
                  <c:v>15197</c:v>
                </c:pt>
                <c:pt idx="4">
                  <c:v>225098</c:v>
                </c:pt>
                <c:pt idx="5">
                  <c:v>8876</c:v>
                </c:pt>
                <c:pt idx="6">
                  <c:v>10651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78A-4221-94E6-4C3810037B99}"/>
            </c:ext>
          </c:extLst>
        </c:ser>
        <c:ser>
          <c:idx val="7"/>
          <c:order val="7"/>
          <c:tx>
            <c:strRef>
              <c:f>'Volumen de Pasajeros y Op.'!$J$151</c:f>
              <c:strCache>
                <c:ptCount val="1"/>
                <c:pt idx="0">
                  <c:v>Ago</c:v>
                </c:pt>
              </c:strCache>
            </c:strRef>
          </c:tx>
          <c:invertIfNegative val="0"/>
          <c:cat>
            <c:strRef>
              <c:f>'Volumen de Pasajeros y Op.'!$B$152:$B$158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Op.'!$J$152:$J$158</c:f>
              <c:numCache>
                <c:formatCode>#,##0</c:formatCode>
                <c:ptCount val="7"/>
                <c:pt idx="0">
                  <c:v>506637</c:v>
                </c:pt>
                <c:pt idx="1">
                  <c:v>50740</c:v>
                </c:pt>
                <c:pt idx="2">
                  <c:v>771241</c:v>
                </c:pt>
                <c:pt idx="3">
                  <c:v>10729</c:v>
                </c:pt>
                <c:pt idx="4">
                  <c:v>216900</c:v>
                </c:pt>
                <c:pt idx="5">
                  <c:v>9312</c:v>
                </c:pt>
                <c:pt idx="6">
                  <c:v>11872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0706688"/>
        <c:axId val="200724864"/>
      </c:barChart>
      <c:catAx>
        <c:axId val="20070668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200724864"/>
        <c:crosses val="autoZero"/>
        <c:auto val="1"/>
        <c:lblAlgn val="ctr"/>
        <c:lblOffset val="100"/>
        <c:noMultiLvlLbl val="0"/>
      </c:catAx>
      <c:valAx>
        <c:axId val="200724864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extTo"/>
        <c:crossAx val="20070668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92557358647327626"/>
          <c:y val="0.13645719320361507"/>
          <c:w val="4.3374521606165867E-2"/>
          <c:h val="0.48051012958132105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1100" b="1">
          <a:latin typeface="+mj-lt"/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320" b="1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+mn-cs"/>
              </a:defRPr>
            </a:pPr>
            <a:r>
              <a:rPr lang="es-ES"/>
              <a:t>Comparativo Pasajeros Internacionales , Enero-Agosto 2022-2023</a:t>
            </a:r>
          </a:p>
        </c:rich>
      </c:tx>
      <c:layout>
        <c:manualLayout>
          <c:xMode val="edge"/>
          <c:yMode val="edge"/>
          <c:x val="0.28207486695739825"/>
          <c:y val="3.1835234093637456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0648525178744957"/>
          <c:y val="0.13590778821758531"/>
          <c:w val="0.86498230155676814"/>
          <c:h val="0.64627818776103962"/>
        </c:manualLayout>
      </c:layout>
      <c:lineChart>
        <c:grouping val="stacked"/>
        <c:varyColors val="0"/>
        <c:ser>
          <c:idx val="0"/>
          <c:order val="0"/>
          <c:tx>
            <c:strRef>
              <c:f>'Volumen de Pasajeros y Op.'!$D$176</c:f>
              <c:strCache>
                <c:ptCount val="1"/>
                <c:pt idx="0">
                  <c:v>Año 2022</c:v>
                </c:pt>
              </c:strCache>
            </c:strRef>
          </c:tx>
          <c:spPr>
            <a:ln w="28575" cap="rnd" cmpd="sng" algn="ctr">
              <a:solidFill>
                <a:schemeClr val="accent1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pPr>
              <a:solidFill>
                <a:schemeClr val="accent1"/>
              </a:solidFill>
              <a:ln w="9525" cap="flat" cmpd="sng" algn="ctr">
                <a:solidFill>
                  <a:schemeClr val="accent1"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</c:marker>
          <c:cat>
            <c:strRef>
              <c:f>'Volumen de Pasajeros y Op.'!$C$177:$C$183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Op.'!$D$177:$D$183</c:f>
              <c:numCache>
                <c:formatCode>#,##0</c:formatCode>
                <c:ptCount val="7"/>
                <c:pt idx="0">
                  <c:v>3008515</c:v>
                </c:pt>
                <c:pt idx="1">
                  <c:v>437385</c:v>
                </c:pt>
                <c:pt idx="2">
                  <c:v>5692579</c:v>
                </c:pt>
                <c:pt idx="3">
                  <c:v>331114</c:v>
                </c:pt>
                <c:pt idx="4">
                  <c:v>1123492</c:v>
                </c:pt>
                <c:pt idx="5">
                  <c:v>54872</c:v>
                </c:pt>
                <c:pt idx="6">
                  <c:v>39329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609-4F66-B1ED-41283F15C36B}"/>
            </c:ext>
          </c:extLst>
        </c:ser>
        <c:ser>
          <c:idx val="1"/>
          <c:order val="1"/>
          <c:tx>
            <c:strRef>
              <c:f>'Volumen de Pasajeros y Op.'!$E$176</c:f>
              <c:strCache>
                <c:ptCount val="1"/>
                <c:pt idx="0">
                  <c:v>Año 2023</c:v>
                </c:pt>
              </c:strCache>
            </c:strRef>
          </c:tx>
          <c:spPr>
            <a:ln w="28575" cap="rnd" cmpd="sng" algn="ctr">
              <a:solidFill>
                <a:schemeClr val="accent3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pPr>
              <a:solidFill>
                <a:schemeClr val="accent3"/>
              </a:solid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</c:marker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959A-4F8F-BC2B-3373BFCED60A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959A-4F8F-BC2B-3373BFCED60A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959A-4F8F-BC2B-3373BFCED60A}"/>
              </c:ext>
            </c:extLst>
          </c:dPt>
          <c:dPt>
            <c:idx val="4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959A-4F8F-BC2B-3373BFCED60A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959A-4F8F-BC2B-3373BFCED60A}"/>
              </c:ext>
            </c:extLst>
          </c:dPt>
          <c:dPt>
            <c:idx val="6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959A-4F8F-BC2B-3373BFCED60A}"/>
              </c:ext>
            </c:extLst>
          </c:dPt>
          <c:cat>
            <c:strRef>
              <c:f>'Volumen de Pasajeros y Op.'!$C$177:$C$183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Op.'!$E$177:$E$183</c:f>
              <c:numCache>
                <c:formatCode>#,##0</c:formatCode>
                <c:ptCount val="7"/>
                <c:pt idx="0">
                  <c:v>3535762</c:v>
                </c:pt>
                <c:pt idx="1">
                  <c:v>510240</c:v>
                </c:pt>
                <c:pt idx="2">
                  <c:v>6491525</c:v>
                </c:pt>
                <c:pt idx="3">
                  <c:v>107351</c:v>
                </c:pt>
                <c:pt idx="4">
                  <c:v>1397906</c:v>
                </c:pt>
                <c:pt idx="5">
                  <c:v>61813</c:v>
                </c:pt>
                <c:pt idx="6">
                  <c:v>95609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609-4F66-B1ED-41283F15C3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0757248"/>
        <c:axId val="200759168"/>
      </c:lineChart>
      <c:catAx>
        <c:axId val="20075724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+mn-cs"/>
              </a:defRPr>
            </a:pPr>
            <a:endParaRPr lang="es-DO"/>
          </a:p>
        </c:txPr>
        <c:crossAx val="200759168"/>
        <c:crosses val="autoZero"/>
        <c:auto val="1"/>
        <c:lblAlgn val="ctr"/>
        <c:lblOffset val="100"/>
        <c:noMultiLvlLbl val="0"/>
      </c:catAx>
      <c:valAx>
        <c:axId val="200759168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+mn-cs"/>
              </a:defRPr>
            </a:pPr>
            <a:endParaRPr lang="es-DO"/>
          </a:p>
        </c:txPr>
        <c:crossAx val="200757248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100" b="1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+mn-cs"/>
              </a:defRPr>
            </a:pPr>
            <a:endParaRPr lang="es-DO"/>
          </a:p>
        </c:txPr>
      </c:dTable>
      <c:spPr>
        <a:solidFill>
          <a:schemeClr val="bg1"/>
        </a:solidFill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tint val="75000"/>
          <a:shade val="95000"/>
          <a:satMod val="105000"/>
        </a:schemeClr>
      </a:solidFill>
      <a:prstDash val="solid"/>
      <a:round/>
    </a:ln>
    <a:effectLst/>
  </c:spPr>
  <c:txPr>
    <a:bodyPr/>
    <a:lstStyle/>
    <a:p>
      <a:pPr>
        <a:defRPr sz="1100" b="1" u="none">
          <a:latin typeface="+mj-lt"/>
        </a:defRPr>
      </a:pPr>
      <a:endParaRPr lang="es-DO"/>
    </a:p>
  </c:txPr>
  <c:printSettings>
    <c:headerFooter/>
    <c:pageMargins b="0.75" l="0.7" r="0.7" t="0.75" header="0.3" footer="0.3"/>
    <c:pageSetup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view3D>
      <c:rotX val="30"/>
      <c:rotY val="0"/>
      <c:rAngAx val="0"/>
      <c:perspective val="30"/>
    </c:view3D>
    <c:floor>
      <c:thickness val="0"/>
      <c:spPr>
        <a:noFill/>
        <a:ln w="9525" cap="flat" cmpd="sng" algn="ctr">
          <a:solidFill>
            <a:schemeClr val="tx1">
              <a:tint val="75000"/>
              <a:shade val="95000"/>
              <a:satMod val="105000"/>
            </a:schemeClr>
          </a:solidFill>
          <a:prstDash val="solid"/>
          <a:round/>
        </a:ln>
        <a:effectLst/>
        <a:sp3d contourW="9525">
          <a:contourClr>
            <a:schemeClr val="tx1">
              <a:tint val="75000"/>
              <a:shade val="95000"/>
              <a:satMod val="105000"/>
            </a:schemeClr>
          </a:contourClr>
        </a:sp3d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5484582719842946"/>
          <c:y val="0.31952392166829358"/>
          <c:w val="0.63216926374520055"/>
          <c:h val="0.6175243279906425"/>
        </c:manualLayout>
      </c:layout>
      <c:pie3DChart>
        <c:varyColors val="1"/>
        <c:ser>
          <c:idx val="0"/>
          <c:order val="0"/>
          <c:tx>
            <c:strRef>
              <c:f>'Volumen de Pasajeros y Op.'!$B$15</c:f>
              <c:strCache>
                <c:ptCount val="1"/>
                <c:pt idx="0">
                  <c:v>Operaciones</c:v>
                </c:pt>
              </c:strCache>
            </c:strRef>
          </c:tx>
          <c:explosion val="25"/>
          <c:dPt>
            <c:idx val="0"/>
            <c:bubble3D val="0"/>
            <c:spPr>
              <a:solidFill>
                <a:schemeClr val="accent1">
                  <a:tint val="48000"/>
                </a:schemeClr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0-553D-4CB9-98CC-F3B877552AB2}"/>
              </c:ext>
            </c:extLst>
          </c:dPt>
          <c:dPt>
            <c:idx val="1"/>
            <c:bubble3D val="0"/>
            <c:spPr>
              <a:solidFill>
                <a:schemeClr val="accent1">
                  <a:tint val="65000"/>
                </a:schemeClr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553D-4CB9-98CC-F3B877552AB2}"/>
              </c:ext>
            </c:extLst>
          </c:dPt>
          <c:dPt>
            <c:idx val="2"/>
            <c:bubble3D val="0"/>
            <c:spPr>
              <a:solidFill>
                <a:schemeClr val="accent1">
                  <a:tint val="83000"/>
                </a:schemeClr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553D-4CB9-98CC-F3B877552AB2}"/>
              </c:ext>
            </c:extLst>
          </c:dPt>
          <c:dPt>
            <c:idx val="3"/>
            <c:bubble3D val="0"/>
            <c:spPr>
              <a:solidFill>
                <a:schemeClr val="accent1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553D-4CB9-98CC-F3B877552AB2}"/>
              </c:ext>
            </c:extLst>
          </c:dPt>
          <c:dPt>
            <c:idx val="4"/>
            <c:bubble3D val="0"/>
            <c:spPr>
              <a:solidFill>
                <a:schemeClr val="accent1">
                  <a:shade val="82000"/>
                </a:schemeClr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553D-4CB9-98CC-F3B877552AB2}"/>
              </c:ext>
            </c:extLst>
          </c:dPt>
          <c:dPt>
            <c:idx val="5"/>
            <c:bubble3D val="0"/>
            <c:spPr>
              <a:solidFill>
                <a:schemeClr val="accent1">
                  <a:shade val="65000"/>
                </a:schemeClr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553D-4CB9-98CC-F3B877552AB2}"/>
              </c:ext>
            </c:extLst>
          </c:dPt>
          <c:dPt>
            <c:idx val="6"/>
            <c:bubble3D val="0"/>
            <c:spPr>
              <a:solidFill>
                <a:schemeClr val="accent1">
                  <a:shade val="47000"/>
                </a:schemeClr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6-553D-4CB9-98CC-F3B877552AB2}"/>
              </c:ext>
            </c:extLst>
          </c:dPt>
          <c:dLbls>
            <c:dLbl>
              <c:idx val="0"/>
              <c:layout>
                <c:manualLayout>
                  <c:x val="5.9310021924789416E-2"/>
                  <c:y val="-3.1194921880176515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53D-4CB9-98CC-F3B877552AB2}"/>
                </c:ext>
              </c:extLst>
            </c:dLbl>
            <c:dLbl>
              <c:idx val="1"/>
              <c:layout>
                <c:manualLayout>
                  <c:x val="1.2319837179661564E-2"/>
                  <c:y val="0.15960867572492385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53D-4CB9-98CC-F3B877552AB2}"/>
                </c:ext>
              </c:extLst>
            </c:dLbl>
            <c:dLbl>
              <c:idx val="2"/>
              <c:layout>
                <c:manualLayout>
                  <c:x val="1.7701271026342447E-2"/>
                  <c:y val="0.12295060083077286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53D-4CB9-98CC-F3B877552AB2}"/>
                </c:ext>
              </c:extLst>
            </c:dLbl>
            <c:dLbl>
              <c:idx val="3"/>
              <c:layout>
                <c:manualLayout>
                  <c:x val="1.1053155233811897E-2"/>
                  <c:y val="-0.15484842821297506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53D-4CB9-98CC-F3B877552AB2}"/>
                </c:ext>
              </c:extLst>
            </c:dLbl>
            <c:dLbl>
              <c:idx val="4"/>
              <c:layout>
                <c:manualLayout>
                  <c:x val="0.12812540799466962"/>
                  <c:y val="-0.20314764100569876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53D-4CB9-98CC-F3B877552AB2}"/>
                </c:ext>
              </c:extLst>
            </c:dLbl>
            <c:dLbl>
              <c:idx val="5"/>
              <c:layout>
                <c:manualLayout>
                  <c:x val="0.26075115241006558"/>
                  <c:y val="-0.15674614412210353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53D-4CB9-98CC-F3B877552AB2}"/>
                </c:ext>
              </c:extLst>
            </c:dLbl>
            <c:dLbl>
              <c:idx val="6"/>
              <c:layout>
                <c:manualLayout>
                  <c:x val="0.23727502329790251"/>
                  <c:y val="-8.1851141192367471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53D-4CB9-98CC-F3B877552AB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, </c:separator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'Volumen de Pasajeros y Op.'!$A$16:$A$22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Op.'!$B$16:$B$22</c:f>
              <c:numCache>
                <c:formatCode>#,##0</c:formatCode>
                <c:ptCount val="7"/>
                <c:pt idx="0">
                  <c:v>31075</c:v>
                </c:pt>
                <c:pt idx="1">
                  <c:v>3371</c:v>
                </c:pt>
                <c:pt idx="2">
                  <c:v>38292</c:v>
                </c:pt>
                <c:pt idx="3">
                  <c:v>2280</c:v>
                </c:pt>
                <c:pt idx="4">
                  <c:v>9650</c:v>
                </c:pt>
                <c:pt idx="5">
                  <c:v>4432</c:v>
                </c:pt>
                <c:pt idx="6">
                  <c:v>761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553D-4CB9-98CC-F3B877552AB2}"/>
            </c:ext>
          </c:extLst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tint val="75000"/>
          <a:shade val="95000"/>
          <a:satMod val="105000"/>
        </a:schemeClr>
      </a:solidFill>
      <a:prstDash val="solid"/>
      <a:round/>
    </a:ln>
    <a:effectLst/>
  </c:spPr>
  <c:txPr>
    <a:bodyPr/>
    <a:lstStyle/>
    <a:p>
      <a:pPr>
        <a:defRPr b="1">
          <a:latin typeface="Cambria (Títulos)"/>
        </a:defRPr>
      </a:pPr>
      <a:endParaRPr lang="es-DO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image" Target="../media/image1.jpeg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685318</xdr:colOff>
      <xdr:row>9</xdr:row>
      <xdr:rowOff>6062</xdr:rowOff>
    </xdr:from>
    <xdr:to>
      <xdr:col>14</xdr:col>
      <xdr:colOff>225423</xdr:colOff>
      <xdr:row>28</xdr:row>
      <xdr:rowOff>83995</xdr:rowOff>
    </xdr:to>
    <xdr:graphicFrame macro="">
      <xdr:nvGraphicFramePr>
        <xdr:cNvPr id="17" name="16 Gráfico">
          <a:extLst>
            <a:ext uri="{FF2B5EF4-FFF2-40B4-BE49-F238E27FC236}">
              <a16:creationId xmlns:a16="http://schemas.microsoft.com/office/drawing/2014/main" xmlns="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406841</xdr:colOff>
      <xdr:row>146</xdr:row>
      <xdr:rowOff>50262</xdr:rowOff>
    </xdr:from>
    <xdr:to>
      <xdr:col>14</xdr:col>
      <xdr:colOff>79074</xdr:colOff>
      <xdr:row>171</xdr:row>
      <xdr:rowOff>49445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427043</xdr:colOff>
      <xdr:row>171</xdr:row>
      <xdr:rowOff>145592</xdr:rowOff>
    </xdr:from>
    <xdr:to>
      <xdr:col>14</xdr:col>
      <xdr:colOff>83457</xdr:colOff>
      <xdr:row>194</xdr:row>
      <xdr:rowOff>125635</xdr:rowOff>
    </xdr:to>
    <xdr:graphicFrame macro="">
      <xdr:nvGraphicFramePr>
        <xdr:cNvPr id="6" name="5 Gráfico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125749</xdr:colOff>
      <xdr:row>9</xdr:row>
      <xdr:rowOff>5387</xdr:rowOff>
    </xdr:from>
    <xdr:to>
      <xdr:col>6</xdr:col>
      <xdr:colOff>328948</xdr:colOff>
      <xdr:row>28</xdr:row>
      <xdr:rowOff>83320</xdr:rowOff>
    </xdr:to>
    <xdr:graphicFrame macro="">
      <xdr:nvGraphicFramePr>
        <xdr:cNvPr id="8" name="7 Gráfico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419099</xdr:colOff>
      <xdr:row>9</xdr:row>
      <xdr:rowOff>1</xdr:rowOff>
    </xdr:from>
    <xdr:to>
      <xdr:col>4</xdr:col>
      <xdr:colOff>590549</xdr:colOff>
      <xdr:row>11</xdr:row>
      <xdr:rowOff>152401</xdr:rowOff>
    </xdr:to>
    <xdr:sp macro="" textlink="">
      <xdr:nvSpPr>
        <xdr:cNvPr id="9" name="8 CuadroTexto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SpPr txBox="1"/>
      </xdr:nvSpPr>
      <xdr:spPr>
        <a:xfrm>
          <a:off x="419099" y="1591734"/>
          <a:ext cx="3744383" cy="508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 rtl="0"/>
          <a:r>
            <a:rPr lang="en-US" sz="1100" b="1" i="0" baseline="0">
              <a:solidFill>
                <a:schemeClr val="dk1"/>
              </a:solidFill>
              <a:effectLst/>
              <a:latin typeface="+mj-lt"/>
              <a:ea typeface="+mn-ea"/>
              <a:cs typeface="+mn-cs"/>
            </a:rPr>
            <a:t>Proporción de Operaciones Intl. por Aeropuerto, </a:t>
          </a:r>
          <a:endParaRPr lang="es-ES">
            <a:effectLst/>
            <a:latin typeface="+mj-lt"/>
          </a:endParaRPr>
        </a:p>
        <a:p>
          <a:pPr algn="ctr" rtl="0"/>
          <a:r>
            <a:rPr lang="en-US" sz="1100" b="1" i="0" baseline="0">
              <a:solidFill>
                <a:schemeClr val="dk1"/>
              </a:solidFill>
              <a:effectLst/>
              <a:latin typeface="+mj-lt"/>
              <a:ea typeface="+mn-ea"/>
              <a:cs typeface="+mn-cs"/>
            </a:rPr>
            <a:t>Enero-Agosto Año 2023</a:t>
          </a:r>
          <a:endParaRPr lang="es-ES">
            <a:effectLst/>
            <a:latin typeface="+mj-lt"/>
          </a:endParaRPr>
        </a:p>
      </xdr:txBody>
    </xdr:sp>
    <xdr:clientData/>
  </xdr:twoCellAnchor>
  <xdr:twoCellAnchor editAs="oneCell">
    <xdr:from>
      <xdr:col>6</xdr:col>
      <xdr:colOff>249768</xdr:colOff>
      <xdr:row>0</xdr:row>
      <xdr:rowOff>79331</xdr:rowOff>
    </xdr:from>
    <xdr:to>
      <xdr:col>8</xdr:col>
      <xdr:colOff>95855</xdr:colOff>
      <xdr:row>5</xdr:row>
      <xdr:rowOff>27700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79661" y="79331"/>
          <a:ext cx="1478944" cy="771148"/>
        </a:xfrm>
        <a:prstGeom prst="rect">
          <a:avLst/>
        </a:prstGeom>
      </xdr:spPr>
    </xdr:pic>
    <xdr:clientData/>
  </xdr:twoCellAnchor>
  <xdr:twoCellAnchor>
    <xdr:from>
      <xdr:col>7</xdr:col>
      <xdr:colOff>561975</xdr:colOff>
      <xdr:row>9</xdr:row>
      <xdr:rowOff>95249</xdr:rowOff>
    </xdr:from>
    <xdr:to>
      <xdr:col>13</xdr:col>
      <xdr:colOff>123825</xdr:colOff>
      <xdr:row>12</xdr:row>
      <xdr:rowOff>95249</xdr:rowOff>
    </xdr:to>
    <xdr:sp macro="" textlink="">
      <xdr:nvSpPr>
        <xdr:cNvPr id="11" name="10 CuadroTexto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SpPr txBox="1"/>
      </xdr:nvSpPr>
      <xdr:spPr>
        <a:xfrm>
          <a:off x="5819775" y="1666874"/>
          <a:ext cx="3390900" cy="5429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100" b="1">
              <a:latin typeface="+mj-lt"/>
            </a:rPr>
            <a:t>Proporción de Pasajeros Intl.</a:t>
          </a:r>
          <a:r>
            <a:rPr lang="es-ES" sz="1100" b="1" baseline="0">
              <a:latin typeface="+mj-lt"/>
            </a:rPr>
            <a:t> por Aeropuerto, </a:t>
          </a:r>
        </a:p>
        <a:p>
          <a:pPr algn="ctr"/>
          <a:r>
            <a:rPr lang="es-ES" sz="1100" b="1" baseline="0">
              <a:latin typeface="+mj-lt"/>
            </a:rPr>
            <a:t>Enero-Agosto Año 2023</a:t>
          </a:r>
          <a:endParaRPr lang="es-ES" sz="1100" b="1">
            <a:latin typeface="+mj-lt"/>
          </a:endParaRP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0.4532</cdr:x>
      <cdr:y>0.41939</cdr:y>
    </cdr:from>
    <cdr:to>
      <cdr:x>0.52934</cdr:x>
      <cdr:y>0.49486</cdr:y>
    </cdr:to>
    <cdr:sp macro="" textlink="">
      <cdr:nvSpPr>
        <cdr:cNvPr id="5" name="13 CuadroTexto"/>
        <cdr:cNvSpPr txBox="1"/>
      </cdr:nvSpPr>
      <cdr:spPr>
        <a:xfrm xmlns:a="http://schemas.openxmlformats.org/drawingml/2006/main">
          <a:off x="2184265" y="1470039"/>
          <a:ext cx="366968" cy="26453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1%</a:t>
          </a:r>
        </a:p>
      </cdr:txBody>
    </cdr:sp>
  </cdr:relSizeAnchor>
  <cdr:relSizeAnchor xmlns:cdr="http://schemas.openxmlformats.org/drawingml/2006/chartDrawing">
    <cdr:from>
      <cdr:x>0.30976</cdr:x>
      <cdr:y>0.64221</cdr:y>
    </cdr:from>
    <cdr:to>
      <cdr:x>0.39908</cdr:x>
      <cdr:y>0.71769</cdr:y>
    </cdr:to>
    <cdr:sp macro="" textlink="">
      <cdr:nvSpPr>
        <cdr:cNvPr id="8" name="13 CuadroTexto"/>
        <cdr:cNvSpPr txBox="1"/>
      </cdr:nvSpPr>
      <cdr:spPr>
        <a:xfrm xmlns:a="http://schemas.openxmlformats.org/drawingml/2006/main">
          <a:off x="1492934" y="2251075"/>
          <a:ext cx="430502" cy="26456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43%</a:t>
          </a:r>
        </a:p>
      </cdr:txBody>
    </cdr:sp>
  </cdr:relSizeAnchor>
  <cdr:relSizeAnchor xmlns:cdr="http://schemas.openxmlformats.org/drawingml/2006/chartDrawing">
    <cdr:from>
      <cdr:x>0.21183</cdr:x>
      <cdr:y>0.39285</cdr:y>
    </cdr:from>
    <cdr:to>
      <cdr:x>0.28632</cdr:x>
      <cdr:y>0.46833</cdr:y>
    </cdr:to>
    <cdr:sp macro="" textlink="">
      <cdr:nvSpPr>
        <cdr:cNvPr id="9" name="13 CuadroTexto"/>
        <cdr:cNvSpPr txBox="1"/>
      </cdr:nvSpPr>
      <cdr:spPr>
        <a:xfrm xmlns:a="http://schemas.openxmlformats.org/drawingml/2006/main">
          <a:off x="1283600" y="1365209"/>
          <a:ext cx="451367" cy="26230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2%</a:t>
          </a:r>
        </a:p>
      </cdr:txBody>
    </cdr:sp>
  </cdr:relSizeAnchor>
  <cdr:relSizeAnchor xmlns:cdr="http://schemas.openxmlformats.org/drawingml/2006/chartDrawing">
    <cdr:from>
      <cdr:x>0.37102</cdr:x>
      <cdr:y>0.38476</cdr:y>
    </cdr:from>
    <cdr:to>
      <cdr:x>0.44551</cdr:x>
      <cdr:y>0.46024</cdr:y>
    </cdr:to>
    <cdr:sp macro="" textlink="">
      <cdr:nvSpPr>
        <cdr:cNvPr id="11" name="13 CuadroTexto"/>
        <cdr:cNvSpPr txBox="1"/>
      </cdr:nvSpPr>
      <cdr:spPr>
        <a:xfrm xmlns:a="http://schemas.openxmlformats.org/drawingml/2006/main">
          <a:off x="2248147" y="1337122"/>
          <a:ext cx="451368" cy="26230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6%</a:t>
          </a:r>
        </a:p>
      </cdr:txBody>
    </cdr:sp>
  </cdr:relSizeAnchor>
  <cdr:relSizeAnchor xmlns:cdr="http://schemas.openxmlformats.org/drawingml/2006/chartDrawing">
    <cdr:from>
      <cdr:x>0.41763</cdr:x>
      <cdr:y>0.29167</cdr:y>
    </cdr:from>
    <cdr:to>
      <cdr:x>0.49377</cdr:x>
      <cdr:y>0.36714</cdr:y>
    </cdr:to>
    <cdr:sp macro="" textlink="">
      <cdr:nvSpPr>
        <cdr:cNvPr id="12" name="13 CuadroTexto"/>
        <cdr:cNvSpPr txBox="1"/>
      </cdr:nvSpPr>
      <cdr:spPr>
        <a:xfrm xmlns:a="http://schemas.openxmlformats.org/drawingml/2006/main">
          <a:off x="2012815" y="1022364"/>
          <a:ext cx="366968" cy="26453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1%</a:t>
          </a:r>
        </a:p>
      </cdr:txBody>
    </cdr:sp>
  </cdr:relSizeAnchor>
  <cdr:relSizeAnchor xmlns:cdr="http://schemas.openxmlformats.org/drawingml/2006/chartDrawing">
    <cdr:from>
      <cdr:x>0.57906</cdr:x>
      <cdr:y>0.4683</cdr:y>
    </cdr:from>
    <cdr:to>
      <cdr:x>0.67037</cdr:x>
      <cdr:y>0.54378</cdr:y>
    </cdr:to>
    <cdr:sp macro="" textlink="">
      <cdr:nvSpPr>
        <cdr:cNvPr id="13" name="13 CuadroTexto"/>
        <cdr:cNvSpPr txBox="1"/>
      </cdr:nvSpPr>
      <cdr:spPr>
        <a:xfrm xmlns:a="http://schemas.openxmlformats.org/drawingml/2006/main">
          <a:off x="2790889" y="1641470"/>
          <a:ext cx="440083" cy="264573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32%</a:t>
          </a:r>
        </a:p>
      </cdr:txBody>
    </cdr:sp>
  </cdr:relSizeAnchor>
  <cdr:relSizeAnchor xmlns:cdr="http://schemas.openxmlformats.org/drawingml/2006/chartDrawing">
    <cdr:from>
      <cdr:x>0.71847</cdr:x>
      <cdr:y>0.7919</cdr:y>
    </cdr:from>
    <cdr:to>
      <cdr:x>0.79296</cdr:x>
      <cdr:y>0.86738</cdr:y>
    </cdr:to>
    <cdr:sp macro="" textlink="">
      <cdr:nvSpPr>
        <cdr:cNvPr id="14" name="13 CuadroTexto"/>
        <cdr:cNvSpPr txBox="1"/>
      </cdr:nvSpPr>
      <cdr:spPr>
        <a:xfrm xmlns:a="http://schemas.openxmlformats.org/drawingml/2006/main">
          <a:off x="4353547" y="2592749"/>
          <a:ext cx="451368" cy="247129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5%</a:t>
          </a:r>
        </a:p>
      </cdr:txBody>
    </cdr:sp>
  </cdr:relSizeAnchor>
  <cdr:relSizeAnchor xmlns:cdr="http://schemas.openxmlformats.org/drawingml/2006/chartDrawing">
    <cdr:from>
      <cdr:x>0.30976</cdr:x>
      <cdr:y>0.64221</cdr:y>
    </cdr:from>
    <cdr:to>
      <cdr:x>0.39908</cdr:x>
      <cdr:y>0.71769</cdr:y>
    </cdr:to>
    <cdr:sp macro="" textlink="">
      <cdr:nvSpPr>
        <cdr:cNvPr id="15" name="13 CuadroTexto"/>
        <cdr:cNvSpPr txBox="1"/>
      </cdr:nvSpPr>
      <cdr:spPr>
        <a:xfrm xmlns:a="http://schemas.openxmlformats.org/drawingml/2006/main">
          <a:off x="1492934" y="2251075"/>
          <a:ext cx="430502" cy="26456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43%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0.13388</cdr:x>
      <cdr:y>0.42057</cdr:y>
    </cdr:from>
    <cdr:to>
      <cdr:x>0.20837</cdr:x>
      <cdr:y>0.49605</cdr:y>
    </cdr:to>
    <cdr:sp macro="" textlink="">
      <cdr:nvSpPr>
        <cdr:cNvPr id="2" name="13 CuadroTexto"/>
        <cdr:cNvSpPr txBox="1"/>
      </cdr:nvSpPr>
      <cdr:spPr>
        <a:xfrm xmlns:a="http://schemas.openxmlformats.org/drawingml/2006/main">
          <a:off x="712998" y="1461558"/>
          <a:ext cx="396699" cy="26230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2%</a:t>
          </a:r>
        </a:p>
      </cdr:txBody>
    </cdr:sp>
  </cdr:relSizeAnchor>
  <cdr:relSizeAnchor xmlns:cdr="http://schemas.openxmlformats.org/drawingml/2006/chartDrawing">
    <cdr:from>
      <cdr:x>0.29536</cdr:x>
      <cdr:y>0.38511</cdr:y>
    </cdr:from>
    <cdr:to>
      <cdr:x>0.38468</cdr:x>
      <cdr:y>0.46059</cdr:y>
    </cdr:to>
    <cdr:sp macro="" textlink="">
      <cdr:nvSpPr>
        <cdr:cNvPr id="3" name="13 CuadroTexto"/>
        <cdr:cNvSpPr txBox="1"/>
      </cdr:nvSpPr>
      <cdr:spPr>
        <a:xfrm xmlns:a="http://schemas.openxmlformats.org/drawingml/2006/main">
          <a:off x="1572935" y="1338313"/>
          <a:ext cx="475677" cy="26230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11%</a:t>
          </a:r>
        </a:p>
      </cdr:txBody>
    </cdr:sp>
  </cdr:relSizeAnchor>
  <cdr:relSizeAnchor xmlns:cdr="http://schemas.openxmlformats.org/drawingml/2006/chartDrawing">
    <cdr:from>
      <cdr:x>0.4532</cdr:x>
      <cdr:y>0.36504</cdr:y>
    </cdr:from>
    <cdr:to>
      <cdr:x>0.52934</cdr:x>
      <cdr:y>0.44051</cdr:y>
    </cdr:to>
    <cdr:sp macro="" textlink="">
      <cdr:nvSpPr>
        <cdr:cNvPr id="5" name="13 CuadroTexto"/>
        <cdr:cNvSpPr txBox="1"/>
      </cdr:nvSpPr>
      <cdr:spPr>
        <a:xfrm xmlns:a="http://schemas.openxmlformats.org/drawingml/2006/main">
          <a:off x="2136775" y="1279525"/>
          <a:ext cx="359009" cy="26456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1%</a:t>
          </a:r>
        </a:p>
      </cdr:txBody>
    </cdr:sp>
  </cdr:relSizeAnchor>
  <cdr:relSizeAnchor xmlns:cdr="http://schemas.openxmlformats.org/drawingml/2006/chartDrawing">
    <cdr:from>
      <cdr:x>0.30976</cdr:x>
      <cdr:y>0.64221</cdr:y>
    </cdr:from>
    <cdr:to>
      <cdr:x>0.39908</cdr:x>
      <cdr:y>0.71769</cdr:y>
    </cdr:to>
    <cdr:sp macro="" textlink="">
      <cdr:nvSpPr>
        <cdr:cNvPr id="8" name="13 CuadroTexto"/>
        <cdr:cNvSpPr txBox="1"/>
      </cdr:nvSpPr>
      <cdr:spPr>
        <a:xfrm xmlns:a="http://schemas.openxmlformats.org/drawingml/2006/main">
          <a:off x="1492934" y="2251075"/>
          <a:ext cx="430502" cy="26456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43%</a:t>
          </a:r>
        </a:p>
      </cdr:txBody>
    </cdr:sp>
  </cdr:relSizeAnchor>
  <cdr:relSizeAnchor xmlns:cdr="http://schemas.openxmlformats.org/drawingml/2006/chartDrawing">
    <cdr:from>
      <cdr:x>0.3962</cdr:x>
      <cdr:y>0.34568</cdr:y>
    </cdr:from>
    <cdr:to>
      <cdr:x>0.47069</cdr:x>
      <cdr:y>0.42116</cdr:y>
    </cdr:to>
    <cdr:sp macro="" textlink="">
      <cdr:nvSpPr>
        <cdr:cNvPr id="11" name="13 CuadroTexto"/>
        <cdr:cNvSpPr txBox="1"/>
      </cdr:nvSpPr>
      <cdr:spPr>
        <a:xfrm xmlns:a="http://schemas.openxmlformats.org/drawingml/2006/main">
          <a:off x="2109999" y="1201291"/>
          <a:ext cx="396699" cy="26230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6%</a:t>
          </a:r>
        </a:p>
      </cdr:txBody>
    </cdr:sp>
  </cdr:relSizeAnchor>
  <cdr:relSizeAnchor xmlns:cdr="http://schemas.openxmlformats.org/drawingml/2006/chartDrawing">
    <cdr:from>
      <cdr:x>0.4532</cdr:x>
      <cdr:y>0.36504</cdr:y>
    </cdr:from>
    <cdr:to>
      <cdr:x>0.52934</cdr:x>
      <cdr:y>0.44051</cdr:y>
    </cdr:to>
    <cdr:sp macro="" textlink="">
      <cdr:nvSpPr>
        <cdr:cNvPr id="12" name="13 CuadroTexto"/>
        <cdr:cNvSpPr txBox="1"/>
      </cdr:nvSpPr>
      <cdr:spPr>
        <a:xfrm xmlns:a="http://schemas.openxmlformats.org/drawingml/2006/main">
          <a:off x="2136775" y="1279525"/>
          <a:ext cx="359009" cy="26456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1%</a:t>
          </a:r>
        </a:p>
      </cdr:txBody>
    </cdr:sp>
  </cdr:relSizeAnchor>
  <cdr:relSizeAnchor xmlns:cdr="http://schemas.openxmlformats.org/drawingml/2006/chartDrawing">
    <cdr:from>
      <cdr:x>0.61838</cdr:x>
      <cdr:y>0.45334</cdr:y>
    </cdr:from>
    <cdr:to>
      <cdr:x>0.70133</cdr:x>
      <cdr:y>0.53653</cdr:y>
    </cdr:to>
    <cdr:sp macro="" textlink="">
      <cdr:nvSpPr>
        <cdr:cNvPr id="13" name="13 CuadroTexto"/>
        <cdr:cNvSpPr txBox="1"/>
      </cdr:nvSpPr>
      <cdr:spPr>
        <a:xfrm xmlns:a="http://schemas.openxmlformats.org/drawingml/2006/main">
          <a:off x="3293211" y="1484283"/>
          <a:ext cx="441724" cy="272382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>
              <a:solidFill>
                <a:schemeClr val="tx1"/>
              </a:solidFill>
            </a:rPr>
            <a:t>32%</a:t>
          </a:r>
        </a:p>
      </cdr:txBody>
    </cdr:sp>
  </cdr:relSizeAnchor>
  <cdr:relSizeAnchor xmlns:cdr="http://schemas.openxmlformats.org/drawingml/2006/chartDrawing">
    <cdr:from>
      <cdr:x>0.66804</cdr:x>
      <cdr:y>0.80445</cdr:y>
    </cdr:from>
    <cdr:to>
      <cdr:x>0.74253</cdr:x>
      <cdr:y>0.87993</cdr:y>
    </cdr:to>
    <cdr:sp macro="" textlink="">
      <cdr:nvSpPr>
        <cdr:cNvPr id="14" name="13 CuadroTexto"/>
        <cdr:cNvSpPr txBox="1"/>
      </cdr:nvSpPr>
      <cdr:spPr>
        <a:xfrm xmlns:a="http://schemas.openxmlformats.org/drawingml/2006/main">
          <a:off x="3557669" y="2795598"/>
          <a:ext cx="396698" cy="26230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5%</a:t>
          </a:r>
        </a:p>
      </cdr:txBody>
    </cdr:sp>
  </cdr:relSizeAnchor>
  <cdr:relSizeAnchor xmlns:cdr="http://schemas.openxmlformats.org/drawingml/2006/chartDrawing">
    <cdr:from>
      <cdr:x>0.30976</cdr:x>
      <cdr:y>0.64221</cdr:y>
    </cdr:from>
    <cdr:to>
      <cdr:x>0.39908</cdr:x>
      <cdr:y>0.71769</cdr:y>
    </cdr:to>
    <cdr:sp macro="" textlink="">
      <cdr:nvSpPr>
        <cdr:cNvPr id="15" name="13 CuadroTexto"/>
        <cdr:cNvSpPr txBox="1"/>
      </cdr:nvSpPr>
      <cdr:spPr>
        <a:xfrm xmlns:a="http://schemas.openxmlformats.org/drawingml/2006/main">
          <a:off x="1492934" y="2251075"/>
          <a:ext cx="430502" cy="26456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43%</a:t>
          </a:r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P237"/>
  <sheetViews>
    <sheetView tabSelected="1" view="pageBreakPreview" zoomScale="90" zoomScaleNormal="90" zoomScaleSheetLayoutView="90" workbookViewId="0">
      <selection activeCell="A224" sqref="A224:O224"/>
    </sheetView>
  </sheetViews>
  <sheetFormatPr baseColWidth="10" defaultColWidth="11.42578125" defaultRowHeight="12.75" x14ac:dyDescent="0.2"/>
  <cols>
    <col min="1" max="1" width="15.140625" style="1" customWidth="1"/>
    <col min="2" max="2" width="12.85546875" style="1" customWidth="1"/>
    <col min="3" max="16" width="12.140625" style="1" customWidth="1"/>
    <col min="17" max="17" width="12.7109375" style="1" bestFit="1" customWidth="1"/>
    <col min="18" max="16384" width="11.42578125" style="1"/>
  </cols>
  <sheetData>
    <row r="6" spans="1:15" ht="15.75" x14ac:dyDescent="0.25">
      <c r="A6" s="37" t="s">
        <v>0</v>
      </c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</row>
    <row r="7" spans="1:15" ht="15.75" x14ac:dyDescent="0.25">
      <c r="A7" s="37" t="s">
        <v>1</v>
      </c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</row>
    <row r="8" spans="1:15" ht="14.25" x14ac:dyDescent="0.2">
      <c r="A8" s="38" t="s">
        <v>2</v>
      </c>
      <c r="B8" s="38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</row>
    <row r="9" spans="1:15" ht="14.25" x14ac:dyDescent="0.2">
      <c r="A9" s="17"/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</row>
    <row r="10" spans="1:15" ht="14.25" x14ac:dyDescent="0.2">
      <c r="A10" s="17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</row>
    <row r="11" spans="1:15" ht="14.25" x14ac:dyDescent="0.2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</row>
    <row r="12" spans="1:15" ht="14.25" x14ac:dyDescent="0.2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</row>
    <row r="13" spans="1:15" ht="14.25" x14ac:dyDescent="0.2">
      <c r="A13" s="17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</row>
    <row r="14" spans="1:15" ht="14.25" x14ac:dyDescent="0.2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</row>
    <row r="15" spans="1:15" ht="14.25" x14ac:dyDescent="0.2">
      <c r="A15" s="12" t="s">
        <v>22</v>
      </c>
      <c r="B15" s="12" t="s">
        <v>23</v>
      </c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8" t="s">
        <v>22</v>
      </c>
      <c r="N15" s="2" t="s">
        <v>24</v>
      </c>
      <c r="O15" s="17"/>
    </row>
    <row r="16" spans="1:15" ht="14.25" x14ac:dyDescent="0.2">
      <c r="A16" s="20" t="s">
        <v>25</v>
      </c>
      <c r="B16" s="21">
        <f>+O57+O106</f>
        <v>31075</v>
      </c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8" t="s">
        <v>25</v>
      </c>
      <c r="N16" s="19">
        <f>+O56+O105</f>
        <v>3535762</v>
      </c>
      <c r="O16" s="17"/>
    </row>
    <row r="17" spans="1:15" ht="14.25" x14ac:dyDescent="0.2">
      <c r="A17" s="20" t="s">
        <v>26</v>
      </c>
      <c r="B17" s="21">
        <f>+O63+O112</f>
        <v>3371</v>
      </c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8" t="s">
        <v>26</v>
      </c>
      <c r="N17" s="19">
        <f>+O62+O111</f>
        <v>510240</v>
      </c>
      <c r="O17" s="17"/>
    </row>
    <row r="18" spans="1:15" ht="14.25" x14ac:dyDescent="0.2">
      <c r="A18" s="20" t="s">
        <v>27</v>
      </c>
      <c r="B18" s="21">
        <f>+O69+O118</f>
        <v>38292</v>
      </c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8" t="s">
        <v>27</v>
      </c>
      <c r="N18" s="19">
        <f>+O68+O117</f>
        <v>6491525</v>
      </c>
      <c r="O18" s="17"/>
    </row>
    <row r="19" spans="1:15" ht="14.25" x14ac:dyDescent="0.2">
      <c r="A19" s="20" t="s">
        <v>28</v>
      </c>
      <c r="B19" s="21">
        <f>+O75+O124</f>
        <v>2280</v>
      </c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8" t="s">
        <v>28</v>
      </c>
      <c r="N19" s="19">
        <f>+O74+O123</f>
        <v>107351</v>
      </c>
      <c r="O19" s="17"/>
    </row>
    <row r="20" spans="1:15" ht="14.25" x14ac:dyDescent="0.2">
      <c r="A20" s="20" t="s">
        <v>29</v>
      </c>
      <c r="B20" s="21">
        <f>+O81+O130</f>
        <v>9650</v>
      </c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8" t="s">
        <v>29</v>
      </c>
      <c r="N20" s="19">
        <f>+O80+O129</f>
        <v>1397906</v>
      </c>
      <c r="O20" s="17"/>
    </row>
    <row r="21" spans="1:15" ht="14.25" x14ac:dyDescent="0.2">
      <c r="A21" s="20" t="s">
        <v>30</v>
      </c>
      <c r="B21" s="21">
        <f>+O87+O136</f>
        <v>4432</v>
      </c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8" t="s">
        <v>30</v>
      </c>
      <c r="N21" s="19">
        <f>+O86+O135</f>
        <v>61813</v>
      </c>
      <c r="O21" s="17"/>
    </row>
    <row r="22" spans="1:15" ht="14.25" x14ac:dyDescent="0.2">
      <c r="A22" s="20" t="s">
        <v>31</v>
      </c>
      <c r="B22" s="21">
        <f>+O93+O142</f>
        <v>761</v>
      </c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8" t="s">
        <v>31</v>
      </c>
      <c r="N22" s="19">
        <f>+O92+O141</f>
        <v>95609</v>
      </c>
      <c r="O22" s="17"/>
    </row>
    <row r="23" spans="1:15" ht="14.25" x14ac:dyDescent="0.2">
      <c r="A23" s="17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2"/>
      <c r="N23" s="2"/>
      <c r="O23" s="17"/>
    </row>
    <row r="24" spans="1:15" ht="14.25" x14ac:dyDescent="0.2">
      <c r="A24" s="17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</row>
    <row r="25" spans="1:15" ht="14.25" x14ac:dyDescent="0.2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</row>
    <row r="26" spans="1:15" ht="14.25" x14ac:dyDescent="0.2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</row>
    <row r="27" spans="1:15" ht="14.25" x14ac:dyDescent="0.2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</row>
    <row r="28" spans="1:15" x14ac:dyDescent="0.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</row>
    <row r="29" spans="1:15" x14ac:dyDescent="0.2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</row>
    <row r="30" spans="1:15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5" x14ac:dyDescent="0.2">
      <c r="A31" s="39" t="s">
        <v>77</v>
      </c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</row>
    <row r="32" spans="1:15" x14ac:dyDescent="0.2">
      <c r="A32" s="3"/>
      <c r="B32" s="4" t="s">
        <v>3</v>
      </c>
      <c r="C32" s="4" t="s">
        <v>4</v>
      </c>
      <c r="D32" s="4" t="s">
        <v>5</v>
      </c>
      <c r="E32" s="4" t="s">
        <v>6</v>
      </c>
      <c r="F32" s="4" t="s">
        <v>7</v>
      </c>
      <c r="G32" s="4" t="s">
        <v>8</v>
      </c>
      <c r="H32" s="4" t="s">
        <v>9</v>
      </c>
      <c r="I32" s="4" t="s">
        <v>10</v>
      </c>
      <c r="J32" s="4" t="s">
        <v>11</v>
      </c>
      <c r="K32" s="4" t="s">
        <v>12</v>
      </c>
      <c r="L32" s="4" t="s">
        <v>13</v>
      </c>
      <c r="M32" s="4" t="s">
        <v>14</v>
      </c>
      <c r="N32" s="4" t="s">
        <v>15</v>
      </c>
      <c r="O32" s="4" t="s">
        <v>16</v>
      </c>
    </row>
    <row r="33" spans="1:16" x14ac:dyDescent="0.2">
      <c r="A33" s="5"/>
      <c r="B33" s="5" t="s">
        <v>17</v>
      </c>
      <c r="C33" s="6">
        <f t="shared" ref="C33:E34" si="0">+SUM(C54,C60,C66,C72,C84,C78,C90)</f>
        <v>725149</v>
      </c>
      <c r="D33" s="6">
        <f t="shared" si="0"/>
        <v>656311</v>
      </c>
      <c r="E33" s="6">
        <f t="shared" si="0"/>
        <v>749392</v>
      </c>
      <c r="F33" s="6">
        <f t="shared" ref="F33:N34" si="1">+SUM(F54,F60,F66,F72,F84,F78,F90)</f>
        <v>711323</v>
      </c>
      <c r="G33" s="6">
        <f t="shared" si="1"/>
        <v>649077</v>
      </c>
      <c r="H33" s="6">
        <f t="shared" si="1"/>
        <v>707909</v>
      </c>
      <c r="I33" s="6">
        <f t="shared" si="1"/>
        <v>809934</v>
      </c>
      <c r="J33" s="6">
        <f t="shared" si="1"/>
        <v>717161</v>
      </c>
      <c r="K33" s="6">
        <f>+SUM(K54,K60,K66,K72,K84,K78,K90)</f>
        <v>0</v>
      </c>
      <c r="L33" s="6">
        <f t="shared" si="1"/>
        <v>0</v>
      </c>
      <c r="M33" s="6">
        <f>+SUM(M54,M60,M66,M72,M84,M78,M90)</f>
        <v>0</v>
      </c>
      <c r="N33" s="6">
        <f t="shared" si="1"/>
        <v>0</v>
      </c>
      <c r="O33" s="6">
        <f>SUM(C33:N33)</f>
        <v>5726256</v>
      </c>
    </row>
    <row r="34" spans="1:16" x14ac:dyDescent="0.2">
      <c r="A34" s="7" t="s">
        <v>18</v>
      </c>
      <c r="B34" s="5" t="s">
        <v>19</v>
      </c>
      <c r="C34" s="6">
        <f t="shared" si="0"/>
        <v>796261</v>
      </c>
      <c r="D34" s="6">
        <f t="shared" si="0"/>
        <v>676901</v>
      </c>
      <c r="E34" s="6">
        <f t="shared" si="0"/>
        <v>794707</v>
      </c>
      <c r="F34" s="6">
        <f t="shared" si="1"/>
        <v>757840</v>
      </c>
      <c r="G34" s="6">
        <f t="shared" si="1"/>
        <v>673388</v>
      </c>
      <c r="H34" s="6">
        <f t="shared" si="1"/>
        <v>678271</v>
      </c>
      <c r="I34" s="6">
        <f t="shared" si="1"/>
        <v>790782</v>
      </c>
      <c r="J34" s="6">
        <f t="shared" si="1"/>
        <v>794774</v>
      </c>
      <c r="K34" s="6">
        <f>+SUM(K55,K61,K67,K73,K85,K79,K91)</f>
        <v>0</v>
      </c>
      <c r="L34" s="6">
        <f t="shared" si="1"/>
        <v>0</v>
      </c>
      <c r="M34" s="6">
        <f>+SUM(M55,M61,M67,M73,M85,M79,M91)</f>
        <v>0</v>
      </c>
      <c r="N34" s="6">
        <f t="shared" si="1"/>
        <v>0</v>
      </c>
      <c r="O34" s="6">
        <f>SUM(C34:N34)</f>
        <v>5962924</v>
      </c>
      <c r="P34" s="8"/>
    </row>
    <row r="35" spans="1:16" x14ac:dyDescent="0.2">
      <c r="A35" s="5"/>
      <c r="B35" s="5" t="s">
        <v>64</v>
      </c>
      <c r="C35" s="6">
        <f>SUM(C33:C34)</f>
        <v>1521410</v>
      </c>
      <c r="D35" s="6">
        <f t="shared" ref="D35:N35" si="2">SUM(D33:D34)</f>
        <v>1333212</v>
      </c>
      <c r="E35" s="6">
        <f t="shared" si="2"/>
        <v>1544099</v>
      </c>
      <c r="F35" s="6">
        <f t="shared" si="2"/>
        <v>1469163</v>
      </c>
      <c r="G35" s="6">
        <f t="shared" si="2"/>
        <v>1322465</v>
      </c>
      <c r="H35" s="6">
        <f t="shared" si="2"/>
        <v>1386180</v>
      </c>
      <c r="I35" s="6">
        <f t="shared" si="2"/>
        <v>1600716</v>
      </c>
      <c r="J35" s="6">
        <f t="shared" si="2"/>
        <v>1511935</v>
      </c>
      <c r="K35" s="6">
        <f t="shared" si="2"/>
        <v>0</v>
      </c>
      <c r="L35" s="6">
        <f t="shared" si="2"/>
        <v>0</v>
      </c>
      <c r="M35" s="6">
        <f t="shared" si="2"/>
        <v>0</v>
      </c>
      <c r="N35" s="6">
        <f t="shared" si="2"/>
        <v>0</v>
      </c>
      <c r="O35" s="6">
        <f>SUM(O33:O34)</f>
        <v>11689180</v>
      </c>
    </row>
    <row r="36" spans="1:16" x14ac:dyDescent="0.2">
      <c r="A36" s="3"/>
      <c r="B36" s="4" t="s">
        <v>3</v>
      </c>
      <c r="C36" s="4" t="s">
        <v>4</v>
      </c>
      <c r="D36" s="4" t="s">
        <v>5</v>
      </c>
      <c r="E36" s="4" t="s">
        <v>6</v>
      </c>
      <c r="F36" s="4" t="s">
        <v>7</v>
      </c>
      <c r="G36" s="4" t="s">
        <v>8</v>
      </c>
      <c r="H36" s="4" t="s">
        <v>9</v>
      </c>
      <c r="I36" s="4" t="s">
        <v>10</v>
      </c>
      <c r="J36" s="4" t="s">
        <v>11</v>
      </c>
      <c r="K36" s="4" t="s">
        <v>12</v>
      </c>
      <c r="L36" s="4" t="s">
        <v>13</v>
      </c>
      <c r="M36" s="4" t="s">
        <v>14</v>
      </c>
      <c r="N36" s="4" t="s">
        <v>15</v>
      </c>
      <c r="O36" s="4" t="s">
        <v>16</v>
      </c>
    </row>
    <row r="37" spans="1:16" x14ac:dyDescent="0.2">
      <c r="A37" s="5"/>
      <c r="B37" s="5" t="s">
        <v>17</v>
      </c>
      <c r="C37" s="6">
        <f>+SUM(C103,C109,C115,C121,C127,C133,C139)</f>
        <v>29060</v>
      </c>
      <c r="D37" s="6">
        <f t="shared" ref="D37:K37" si="3">+SUM(D103,D109,D115,D121,D127,D133,D139)</f>
        <v>30096</v>
      </c>
      <c r="E37" s="6">
        <f t="shared" ref="E37" si="4">+SUM(E103,E109,E115,E121,E127,E133,E139)</f>
        <v>29357</v>
      </c>
      <c r="F37" s="6">
        <f t="shared" si="3"/>
        <v>20266</v>
      </c>
      <c r="G37" s="6">
        <f t="shared" si="3"/>
        <v>21879</v>
      </c>
      <c r="H37" s="6">
        <f t="shared" si="3"/>
        <v>40822</v>
      </c>
      <c r="I37" s="6">
        <f t="shared" si="3"/>
        <v>51506</v>
      </c>
      <c r="J37" s="6">
        <f t="shared" si="3"/>
        <v>29515</v>
      </c>
      <c r="K37" s="6">
        <f t="shared" si="3"/>
        <v>0</v>
      </c>
      <c r="L37" s="6">
        <f t="shared" ref="L37:N38" si="5">+SUM(L103,L109,L115,L121,L127,L133,L139)</f>
        <v>0</v>
      </c>
      <c r="M37" s="6">
        <f t="shared" si="5"/>
        <v>0</v>
      </c>
      <c r="N37" s="6">
        <f t="shared" si="5"/>
        <v>0</v>
      </c>
      <c r="O37" s="6">
        <f>SUM(C37:N37)</f>
        <v>252501</v>
      </c>
    </row>
    <row r="38" spans="1:16" x14ac:dyDescent="0.2">
      <c r="A38" s="7" t="s">
        <v>21</v>
      </c>
      <c r="B38" s="5" t="s">
        <v>19</v>
      </c>
      <c r="C38" s="6">
        <f>+SUM(C104,C110,C116,C122,C128,C134,C140)</f>
        <v>30591</v>
      </c>
      <c r="D38" s="6">
        <f t="shared" ref="D38:K38" si="6">+SUM(D104,D110,D116,D122,D128,D134,D140)</f>
        <v>29888</v>
      </c>
      <c r="E38" s="6">
        <f t="shared" ref="E38" si="7">+SUM(E104,E110,E116,E122,E128,E134,E140)</f>
        <v>31185</v>
      </c>
      <c r="F38" s="6">
        <f t="shared" si="6"/>
        <v>23443</v>
      </c>
      <c r="G38" s="6">
        <f t="shared" si="6"/>
        <v>18900</v>
      </c>
      <c r="H38" s="6">
        <f t="shared" si="6"/>
        <v>36846</v>
      </c>
      <c r="I38" s="6">
        <f t="shared" si="6"/>
        <v>51691</v>
      </c>
      <c r="J38" s="6">
        <f t="shared" si="6"/>
        <v>35981</v>
      </c>
      <c r="K38" s="6">
        <f t="shared" si="6"/>
        <v>0</v>
      </c>
      <c r="L38" s="6">
        <f t="shared" si="5"/>
        <v>0</v>
      </c>
      <c r="M38" s="6">
        <f t="shared" si="5"/>
        <v>0</v>
      </c>
      <c r="N38" s="6">
        <f t="shared" si="5"/>
        <v>0</v>
      </c>
      <c r="O38" s="6">
        <f>SUM(C38:N38)</f>
        <v>258525</v>
      </c>
    </row>
    <row r="39" spans="1:16" x14ac:dyDescent="0.2">
      <c r="A39" s="5"/>
      <c r="B39" s="5" t="s">
        <v>64</v>
      </c>
      <c r="C39" s="6">
        <f>SUM(C37:C38)</f>
        <v>59651</v>
      </c>
      <c r="D39" s="6">
        <f t="shared" ref="D39:O39" si="8">SUM(D37:D38)</f>
        <v>59984</v>
      </c>
      <c r="E39" s="6">
        <f t="shared" si="8"/>
        <v>60542</v>
      </c>
      <c r="F39" s="6">
        <f t="shared" si="8"/>
        <v>43709</v>
      </c>
      <c r="G39" s="6">
        <f t="shared" si="8"/>
        <v>40779</v>
      </c>
      <c r="H39" s="6">
        <f t="shared" si="8"/>
        <v>77668</v>
      </c>
      <c r="I39" s="6">
        <f t="shared" si="8"/>
        <v>103197</v>
      </c>
      <c r="J39" s="6">
        <f t="shared" si="8"/>
        <v>65496</v>
      </c>
      <c r="K39" s="6">
        <f t="shared" si="8"/>
        <v>0</v>
      </c>
      <c r="L39" s="6">
        <f t="shared" si="8"/>
        <v>0</v>
      </c>
      <c r="M39" s="6">
        <f t="shared" si="8"/>
        <v>0</v>
      </c>
      <c r="N39" s="6">
        <f t="shared" si="8"/>
        <v>0</v>
      </c>
      <c r="O39" s="6">
        <f t="shared" si="8"/>
        <v>511026</v>
      </c>
    </row>
    <row r="40" spans="1:16" ht="15" customHeight="1" x14ac:dyDescent="0.2">
      <c r="A40" s="36" t="s">
        <v>63</v>
      </c>
      <c r="B40" s="36"/>
      <c r="C40" s="22">
        <f>+C35+C39</f>
        <v>1581061</v>
      </c>
      <c r="D40" s="22">
        <f t="shared" ref="D40:O40" si="9">+D35+D39</f>
        <v>1393196</v>
      </c>
      <c r="E40" s="22">
        <f t="shared" si="9"/>
        <v>1604641</v>
      </c>
      <c r="F40" s="22">
        <f t="shared" si="9"/>
        <v>1512872</v>
      </c>
      <c r="G40" s="22">
        <f t="shared" si="9"/>
        <v>1363244</v>
      </c>
      <c r="H40" s="22">
        <f t="shared" si="9"/>
        <v>1463848</v>
      </c>
      <c r="I40" s="22">
        <f t="shared" si="9"/>
        <v>1703913</v>
      </c>
      <c r="J40" s="22">
        <f t="shared" si="9"/>
        <v>1577431</v>
      </c>
      <c r="K40" s="22">
        <f t="shared" si="9"/>
        <v>0</v>
      </c>
      <c r="L40" s="22">
        <f t="shared" si="9"/>
        <v>0</v>
      </c>
      <c r="M40" s="22">
        <f t="shared" si="9"/>
        <v>0</v>
      </c>
      <c r="N40" s="22">
        <f t="shared" si="9"/>
        <v>0</v>
      </c>
      <c r="O40" s="22">
        <f t="shared" si="9"/>
        <v>12200206</v>
      </c>
    </row>
    <row r="41" spans="1:16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">
      <c r="A42" s="39" t="s">
        <v>84</v>
      </c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</row>
    <row r="43" spans="1:16" x14ac:dyDescent="0.2">
      <c r="A43" s="3"/>
      <c r="B43" s="4" t="s">
        <v>3</v>
      </c>
      <c r="C43" s="4" t="s">
        <v>4</v>
      </c>
      <c r="D43" s="4" t="s">
        <v>5</v>
      </c>
      <c r="E43" s="4" t="s">
        <v>6</v>
      </c>
      <c r="F43" s="4" t="s">
        <v>7</v>
      </c>
      <c r="G43" s="4" t="s">
        <v>8</v>
      </c>
      <c r="H43" s="4" t="s">
        <v>9</v>
      </c>
      <c r="I43" s="4" t="s">
        <v>10</v>
      </c>
      <c r="J43" s="4" t="s">
        <v>11</v>
      </c>
      <c r="K43" s="4" t="s">
        <v>12</v>
      </c>
      <c r="L43" s="4" t="s">
        <v>13</v>
      </c>
      <c r="M43" s="4" t="s">
        <v>14</v>
      </c>
      <c r="N43" s="4" t="s">
        <v>15</v>
      </c>
      <c r="O43" s="4" t="s">
        <v>16</v>
      </c>
    </row>
    <row r="44" spans="1:16" x14ac:dyDescent="0.2">
      <c r="A44" s="7" t="s">
        <v>18</v>
      </c>
      <c r="B44" s="5" t="s">
        <v>20</v>
      </c>
      <c r="C44" s="6">
        <f>+SUM(C57,C63,C69,C75,C87,C81,C93)</f>
        <v>10639</v>
      </c>
      <c r="D44" s="6">
        <f t="shared" ref="D44:K44" si="10">+SUM(D57,D63,D69,D75,D87,D81,D93)</f>
        <v>9272</v>
      </c>
      <c r="E44" s="6">
        <f t="shared" si="10"/>
        <v>10628</v>
      </c>
      <c r="F44" s="6">
        <f t="shared" si="10"/>
        <v>10174</v>
      </c>
      <c r="G44" s="6">
        <f t="shared" si="10"/>
        <v>9663</v>
      </c>
      <c r="H44" s="6">
        <f t="shared" si="10"/>
        <v>9743</v>
      </c>
      <c r="I44" s="6">
        <f t="shared" si="10"/>
        <v>10719</v>
      </c>
      <c r="J44" s="6">
        <f t="shared" si="10"/>
        <v>10555</v>
      </c>
      <c r="K44" s="6">
        <f t="shared" si="10"/>
        <v>0</v>
      </c>
      <c r="L44" s="6">
        <f>+SUM(L57,L63,L69,L75,L87,L81,L93)</f>
        <v>0</v>
      </c>
      <c r="M44" s="6">
        <f>+SUM(M57,M63,M69,M75,M87,M81,M93)</f>
        <v>0</v>
      </c>
      <c r="N44" s="6">
        <f>+SUM(N57,N63,N69,N75,N87,N81,N93)</f>
        <v>0</v>
      </c>
      <c r="O44" s="6">
        <f>SUM(C44:N44)</f>
        <v>81393</v>
      </c>
    </row>
    <row r="45" spans="1:16" x14ac:dyDescent="0.2">
      <c r="A45" s="7" t="s">
        <v>21</v>
      </c>
      <c r="B45" s="5" t="s">
        <v>20</v>
      </c>
      <c r="C45" s="6">
        <f>+SUM(C106,C112,C118,C124,C130,C136,C142)</f>
        <v>1208</v>
      </c>
      <c r="D45" s="6">
        <f t="shared" ref="D45:K45" si="11">+SUM(D106,D112,D118,D124,D130,D136,D142)</f>
        <v>993</v>
      </c>
      <c r="E45" s="6">
        <f t="shared" si="11"/>
        <v>1090</v>
      </c>
      <c r="F45" s="6">
        <f t="shared" si="11"/>
        <v>988</v>
      </c>
      <c r="G45" s="6">
        <f t="shared" si="11"/>
        <v>863</v>
      </c>
      <c r="H45" s="6">
        <f t="shared" si="11"/>
        <v>1072</v>
      </c>
      <c r="I45" s="6">
        <f t="shared" si="11"/>
        <v>1238</v>
      </c>
      <c r="J45" s="6">
        <f t="shared" si="11"/>
        <v>1016</v>
      </c>
      <c r="K45" s="6">
        <f t="shared" si="11"/>
        <v>0</v>
      </c>
      <c r="L45" s="6">
        <f>+SUM(L106,L112,L118,L124,L130,L136,L142)</f>
        <v>0</v>
      </c>
      <c r="M45" s="6">
        <f>+SUM(M106,M112,M118,M124,M130,M136,M142)</f>
        <v>0</v>
      </c>
      <c r="N45" s="6">
        <f>+SUM(N106,N112,N118,N124,N130,N136,N142)</f>
        <v>0</v>
      </c>
      <c r="O45" s="6">
        <f>SUM(C45:N45)</f>
        <v>8468</v>
      </c>
    </row>
    <row r="46" spans="1:16" x14ac:dyDescent="0.2">
      <c r="A46" s="4"/>
      <c r="B46" s="4" t="s">
        <v>16</v>
      </c>
      <c r="C46" s="22">
        <f>+C45+C44</f>
        <v>11847</v>
      </c>
      <c r="D46" s="22">
        <f>SUM(D44:D45)</f>
        <v>10265</v>
      </c>
      <c r="E46" s="22">
        <f t="shared" ref="E46:N46" si="12">SUM(E44:E45)</f>
        <v>11718</v>
      </c>
      <c r="F46" s="22">
        <f t="shared" si="12"/>
        <v>11162</v>
      </c>
      <c r="G46" s="22">
        <f t="shared" si="12"/>
        <v>10526</v>
      </c>
      <c r="H46" s="22">
        <f t="shared" si="12"/>
        <v>10815</v>
      </c>
      <c r="I46" s="22">
        <f t="shared" si="12"/>
        <v>11957</v>
      </c>
      <c r="J46" s="22">
        <f t="shared" si="12"/>
        <v>11571</v>
      </c>
      <c r="K46" s="22">
        <f t="shared" si="12"/>
        <v>0</v>
      </c>
      <c r="L46" s="22">
        <f t="shared" si="12"/>
        <v>0</v>
      </c>
      <c r="M46" s="22">
        <f t="shared" si="12"/>
        <v>0</v>
      </c>
      <c r="N46" s="22">
        <f t="shared" si="12"/>
        <v>0</v>
      </c>
      <c r="O46" s="22">
        <f>SUM(O44:O45)</f>
        <v>89861</v>
      </c>
    </row>
    <row r="47" spans="1:16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O47" s="2"/>
    </row>
    <row r="48" spans="1:16" x14ac:dyDescent="0.2">
      <c r="A48" s="2"/>
      <c r="B48" s="2"/>
      <c r="C48" s="2"/>
      <c r="D48" s="2"/>
      <c r="E48" s="2"/>
      <c r="F48" s="19"/>
      <c r="G48" s="2"/>
      <c r="H48" s="2"/>
      <c r="I48" s="2"/>
      <c r="J48" s="29"/>
      <c r="K48" s="2"/>
      <c r="L48" s="29"/>
      <c r="O48" s="12" t="s">
        <v>32</v>
      </c>
    </row>
    <row r="49" spans="1:16" x14ac:dyDescent="0.2">
      <c r="A49" s="2"/>
      <c r="B49" s="2"/>
      <c r="C49" s="2"/>
      <c r="D49" s="2"/>
      <c r="E49" s="2"/>
      <c r="F49" s="2"/>
      <c r="G49" s="2"/>
      <c r="H49" s="2"/>
      <c r="I49" s="2"/>
      <c r="J49" s="29"/>
      <c r="K49" s="2"/>
      <c r="L49" s="29"/>
      <c r="M49" s="2"/>
      <c r="N49" s="2"/>
    </row>
    <row r="50" spans="1:16" ht="15.75" x14ac:dyDescent="0.2">
      <c r="A50" s="35" t="s">
        <v>33</v>
      </c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</row>
    <row r="51" spans="1:16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6" x14ac:dyDescent="0.2">
      <c r="A52" s="39" t="s">
        <v>78</v>
      </c>
      <c r="B52" s="39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</row>
    <row r="53" spans="1:16" x14ac:dyDescent="0.2">
      <c r="A53" s="3"/>
      <c r="B53" s="4" t="s">
        <v>3</v>
      </c>
      <c r="C53" s="4" t="s">
        <v>4</v>
      </c>
      <c r="D53" s="4" t="s">
        <v>5</v>
      </c>
      <c r="E53" s="4" t="s">
        <v>6</v>
      </c>
      <c r="F53" s="4" t="s">
        <v>7</v>
      </c>
      <c r="G53" s="4" t="s">
        <v>8</v>
      </c>
      <c r="H53" s="4" t="s">
        <v>9</v>
      </c>
      <c r="I53" s="4" t="s">
        <v>10</v>
      </c>
      <c r="J53" s="4" t="s">
        <v>11</v>
      </c>
      <c r="K53" s="4" t="s">
        <v>12</v>
      </c>
      <c r="L53" s="4" t="s">
        <v>13</v>
      </c>
      <c r="M53" s="4" t="s">
        <v>14</v>
      </c>
      <c r="N53" s="4" t="s">
        <v>15</v>
      </c>
      <c r="O53" s="4" t="s">
        <v>16</v>
      </c>
    </row>
    <row r="54" spans="1:16" x14ac:dyDescent="0.2">
      <c r="A54" s="5"/>
      <c r="B54" s="5" t="s">
        <v>17</v>
      </c>
      <c r="C54" s="6">
        <v>205953</v>
      </c>
      <c r="D54" s="6">
        <v>171419</v>
      </c>
      <c r="E54" s="6">
        <v>197455</v>
      </c>
      <c r="F54" s="6">
        <v>199336</v>
      </c>
      <c r="G54" s="6">
        <v>205159</v>
      </c>
      <c r="H54" s="6">
        <v>225156</v>
      </c>
      <c r="I54" s="6">
        <v>260141</v>
      </c>
      <c r="J54" s="6">
        <v>234634</v>
      </c>
      <c r="K54" s="6"/>
      <c r="L54" s="6"/>
      <c r="M54" s="6"/>
      <c r="N54" s="6"/>
      <c r="O54" s="6">
        <f>SUM(C54:N54)</f>
        <v>1699253</v>
      </c>
    </row>
    <row r="55" spans="1:16" x14ac:dyDescent="0.2">
      <c r="A55" s="31" t="s">
        <v>34</v>
      </c>
      <c r="B55" s="5" t="s">
        <v>19</v>
      </c>
      <c r="C55" s="6">
        <v>241603</v>
      </c>
      <c r="D55" s="6">
        <v>189717</v>
      </c>
      <c r="E55" s="6">
        <v>216043</v>
      </c>
      <c r="F55" s="6">
        <v>216355</v>
      </c>
      <c r="G55" s="6">
        <v>213586</v>
      </c>
      <c r="H55" s="6">
        <v>219580</v>
      </c>
      <c r="I55" s="6">
        <v>261206</v>
      </c>
      <c r="J55" s="6">
        <v>264942</v>
      </c>
      <c r="K55" s="6"/>
      <c r="L55" s="6"/>
      <c r="M55" s="6"/>
      <c r="N55" s="6"/>
      <c r="O55" s="6">
        <f>SUM(C55:N55)</f>
        <v>1823032</v>
      </c>
    </row>
    <row r="56" spans="1:16" x14ac:dyDescent="0.2">
      <c r="A56" s="30" t="s">
        <v>25</v>
      </c>
      <c r="B56" s="5" t="s">
        <v>16</v>
      </c>
      <c r="C56" s="6">
        <f t="shared" ref="C56:N56" si="13">SUM(C54:C55)</f>
        <v>447556</v>
      </c>
      <c r="D56" s="6">
        <f t="shared" si="13"/>
        <v>361136</v>
      </c>
      <c r="E56" s="6">
        <f t="shared" si="13"/>
        <v>413498</v>
      </c>
      <c r="F56" s="6">
        <f t="shared" si="13"/>
        <v>415691</v>
      </c>
      <c r="G56" s="6">
        <f t="shared" si="13"/>
        <v>418745</v>
      </c>
      <c r="H56" s="6">
        <f t="shared" si="13"/>
        <v>444736</v>
      </c>
      <c r="I56" s="6">
        <f t="shared" si="13"/>
        <v>521347</v>
      </c>
      <c r="J56" s="6">
        <f t="shared" si="13"/>
        <v>499576</v>
      </c>
      <c r="K56" s="6">
        <f t="shared" si="13"/>
        <v>0</v>
      </c>
      <c r="L56" s="6">
        <f t="shared" si="13"/>
        <v>0</v>
      </c>
      <c r="M56" s="6">
        <f t="shared" si="13"/>
        <v>0</v>
      </c>
      <c r="N56" s="6">
        <f t="shared" si="13"/>
        <v>0</v>
      </c>
      <c r="O56" s="6">
        <f>SUM(O54:O55)</f>
        <v>3522285</v>
      </c>
      <c r="P56" s="8"/>
    </row>
    <row r="57" spans="1:16" x14ac:dyDescent="0.2">
      <c r="A57" s="5"/>
      <c r="B57" s="5" t="s">
        <v>20</v>
      </c>
      <c r="C57" s="6">
        <v>3988</v>
      </c>
      <c r="D57" s="6">
        <v>3362</v>
      </c>
      <c r="E57" s="6">
        <v>3695</v>
      </c>
      <c r="F57" s="6">
        <v>3616</v>
      </c>
      <c r="G57" s="6">
        <v>3697</v>
      </c>
      <c r="H57" s="6">
        <v>3620</v>
      </c>
      <c r="I57" s="6">
        <v>4006</v>
      </c>
      <c r="J57" s="6">
        <v>4112</v>
      </c>
      <c r="K57" s="6"/>
      <c r="L57" s="6"/>
      <c r="M57" s="6"/>
      <c r="N57" s="6"/>
      <c r="O57" s="6">
        <f>SUM(C57:N57)</f>
        <v>30096</v>
      </c>
    </row>
    <row r="58" spans="1:16" x14ac:dyDescent="0.2">
      <c r="A58" s="2"/>
      <c r="B58" s="2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</row>
    <row r="59" spans="1:16" x14ac:dyDescent="0.2">
      <c r="A59" s="3"/>
      <c r="B59" s="4" t="s">
        <v>3</v>
      </c>
      <c r="C59" s="4" t="s">
        <v>4</v>
      </c>
      <c r="D59" s="4" t="s">
        <v>5</v>
      </c>
      <c r="E59" s="4" t="s">
        <v>6</v>
      </c>
      <c r="F59" s="4" t="s">
        <v>7</v>
      </c>
      <c r="G59" s="4" t="s">
        <v>8</v>
      </c>
      <c r="H59" s="4" t="s">
        <v>9</v>
      </c>
      <c r="I59" s="4" t="s">
        <v>10</v>
      </c>
      <c r="J59" s="4" t="s">
        <v>11</v>
      </c>
      <c r="K59" s="4" t="s">
        <v>12</v>
      </c>
      <c r="L59" s="4" t="s">
        <v>13</v>
      </c>
      <c r="M59" s="4" t="s">
        <v>14</v>
      </c>
      <c r="N59" s="4" t="s">
        <v>15</v>
      </c>
      <c r="O59" s="4" t="s">
        <v>16</v>
      </c>
    </row>
    <row r="60" spans="1:16" x14ac:dyDescent="0.2">
      <c r="A60" s="5"/>
      <c r="B60" s="5" t="s">
        <v>17</v>
      </c>
      <c r="C60" s="6">
        <v>41133</v>
      </c>
      <c r="D60" s="6">
        <v>37753</v>
      </c>
      <c r="E60" s="6">
        <v>42630</v>
      </c>
      <c r="F60" s="6">
        <v>31644</v>
      </c>
      <c r="G60" s="6">
        <v>12256</v>
      </c>
      <c r="H60" s="6">
        <v>20948</v>
      </c>
      <c r="I60" s="6">
        <v>25007</v>
      </c>
      <c r="J60" s="6">
        <v>23381</v>
      </c>
      <c r="K60" s="6"/>
      <c r="L60" s="6"/>
      <c r="M60" s="6"/>
      <c r="N60" s="6"/>
      <c r="O60" s="6">
        <f>SUM(C60:N60)</f>
        <v>234752</v>
      </c>
    </row>
    <row r="61" spans="1:16" x14ac:dyDescent="0.2">
      <c r="A61" s="31" t="s">
        <v>35</v>
      </c>
      <c r="B61" s="5" t="s">
        <v>19</v>
      </c>
      <c r="C61" s="6">
        <v>40822</v>
      </c>
      <c r="D61" s="6">
        <v>38321</v>
      </c>
      <c r="E61" s="6">
        <v>46281</v>
      </c>
      <c r="F61" s="6">
        <v>37470</v>
      </c>
      <c r="G61" s="6">
        <v>13039</v>
      </c>
      <c r="H61" s="6">
        <v>18769</v>
      </c>
      <c r="I61" s="6">
        <v>23380</v>
      </c>
      <c r="J61" s="6">
        <v>25568</v>
      </c>
      <c r="K61" s="6"/>
      <c r="L61" s="6"/>
      <c r="M61" s="6"/>
      <c r="N61" s="6"/>
      <c r="O61" s="6">
        <f>SUM(C61:N61)</f>
        <v>243650</v>
      </c>
    </row>
    <row r="62" spans="1:16" x14ac:dyDescent="0.2">
      <c r="A62" s="30" t="s">
        <v>26</v>
      </c>
      <c r="B62" s="5" t="s">
        <v>16</v>
      </c>
      <c r="C62" s="6">
        <f>SUM(C60:C61)</f>
        <v>81955</v>
      </c>
      <c r="D62" s="6">
        <f t="shared" ref="D62:N62" si="14">SUM(D60:D61)</f>
        <v>76074</v>
      </c>
      <c r="E62" s="6">
        <f t="shared" si="14"/>
        <v>88911</v>
      </c>
      <c r="F62" s="6">
        <f t="shared" si="14"/>
        <v>69114</v>
      </c>
      <c r="G62" s="6">
        <f t="shared" si="14"/>
        <v>25295</v>
      </c>
      <c r="H62" s="6">
        <f t="shared" si="14"/>
        <v>39717</v>
      </c>
      <c r="I62" s="6">
        <f t="shared" si="14"/>
        <v>48387</v>
      </c>
      <c r="J62" s="6">
        <f t="shared" si="14"/>
        <v>48949</v>
      </c>
      <c r="K62" s="6">
        <f t="shared" si="14"/>
        <v>0</v>
      </c>
      <c r="L62" s="6">
        <f t="shared" si="14"/>
        <v>0</v>
      </c>
      <c r="M62" s="6">
        <f t="shared" si="14"/>
        <v>0</v>
      </c>
      <c r="N62" s="6">
        <f t="shared" si="14"/>
        <v>0</v>
      </c>
      <c r="O62" s="6">
        <f>SUM(O60:O61)</f>
        <v>478402</v>
      </c>
    </row>
    <row r="63" spans="1:16" x14ac:dyDescent="0.2">
      <c r="A63" s="5"/>
      <c r="B63" s="5" t="s">
        <v>20</v>
      </c>
      <c r="C63" s="6">
        <v>466</v>
      </c>
      <c r="D63" s="6">
        <v>418</v>
      </c>
      <c r="E63" s="6">
        <v>516</v>
      </c>
      <c r="F63" s="6">
        <v>417</v>
      </c>
      <c r="G63" s="6">
        <v>181</v>
      </c>
      <c r="H63" s="6">
        <v>270</v>
      </c>
      <c r="I63" s="6">
        <v>318</v>
      </c>
      <c r="J63" s="6">
        <v>310</v>
      </c>
      <c r="K63" s="6"/>
      <c r="L63" s="6"/>
      <c r="M63" s="6"/>
      <c r="N63" s="6"/>
      <c r="O63" s="6">
        <f>SUM(C63:N63)</f>
        <v>2896</v>
      </c>
    </row>
    <row r="64" spans="1:16" x14ac:dyDescent="0.2">
      <c r="A64" s="2"/>
      <c r="B64" s="2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</row>
    <row r="65" spans="1:15" x14ac:dyDescent="0.2">
      <c r="A65" s="3"/>
      <c r="B65" s="4" t="s">
        <v>3</v>
      </c>
      <c r="C65" s="4" t="s">
        <v>4</v>
      </c>
      <c r="D65" s="4" t="s">
        <v>5</v>
      </c>
      <c r="E65" s="4" t="s">
        <v>6</v>
      </c>
      <c r="F65" s="4" t="s">
        <v>7</v>
      </c>
      <c r="G65" s="4" t="s">
        <v>8</v>
      </c>
      <c r="H65" s="4" t="s">
        <v>9</v>
      </c>
      <c r="I65" s="4" t="s">
        <v>10</v>
      </c>
      <c r="J65" s="4" t="s">
        <v>11</v>
      </c>
      <c r="K65" s="4" t="s">
        <v>12</v>
      </c>
      <c r="L65" s="4" t="s">
        <v>13</v>
      </c>
      <c r="M65" s="4" t="s">
        <v>14</v>
      </c>
      <c r="N65" s="4" t="s">
        <v>15</v>
      </c>
      <c r="O65" s="4" t="s">
        <v>16</v>
      </c>
    </row>
    <row r="66" spans="1:15" x14ac:dyDescent="0.2">
      <c r="A66" s="5"/>
      <c r="B66" s="5" t="s">
        <v>17</v>
      </c>
      <c r="C66" s="6">
        <v>384260</v>
      </c>
      <c r="D66" s="6">
        <v>366513</v>
      </c>
      <c r="E66" s="6">
        <v>415912</v>
      </c>
      <c r="F66" s="6">
        <v>389193</v>
      </c>
      <c r="G66" s="6">
        <v>344459</v>
      </c>
      <c r="H66" s="6">
        <v>354769</v>
      </c>
      <c r="I66" s="6">
        <v>394317</v>
      </c>
      <c r="J66" s="6">
        <v>346657</v>
      </c>
      <c r="K66" s="6"/>
      <c r="L66" s="6"/>
      <c r="M66" s="6"/>
      <c r="N66" s="6"/>
      <c r="O66" s="6">
        <f>SUM(C66:N66)</f>
        <v>2996080</v>
      </c>
    </row>
    <row r="67" spans="1:15" x14ac:dyDescent="0.2">
      <c r="A67" s="31" t="s">
        <v>36</v>
      </c>
      <c r="B67" s="5" t="s">
        <v>19</v>
      </c>
      <c r="C67" s="6">
        <v>408102</v>
      </c>
      <c r="D67" s="6">
        <v>364437</v>
      </c>
      <c r="E67" s="6">
        <v>428870</v>
      </c>
      <c r="F67" s="6">
        <v>402534</v>
      </c>
      <c r="G67" s="6">
        <v>353627</v>
      </c>
      <c r="H67" s="6">
        <v>347116</v>
      </c>
      <c r="I67" s="6">
        <v>386913</v>
      </c>
      <c r="J67" s="6">
        <v>375248</v>
      </c>
      <c r="K67" s="6"/>
      <c r="L67" s="6"/>
      <c r="M67" s="6"/>
      <c r="N67" s="6"/>
      <c r="O67" s="6">
        <f>SUM(C67:N67)</f>
        <v>3066847</v>
      </c>
    </row>
    <row r="68" spans="1:15" x14ac:dyDescent="0.2">
      <c r="A68" s="30" t="s">
        <v>27</v>
      </c>
      <c r="B68" s="5" t="s">
        <v>16</v>
      </c>
      <c r="C68" s="6">
        <f t="shared" ref="C68:N68" si="15">SUM(C66:C67)</f>
        <v>792362</v>
      </c>
      <c r="D68" s="6">
        <f t="shared" si="15"/>
        <v>730950</v>
      </c>
      <c r="E68" s="6">
        <f t="shared" si="15"/>
        <v>844782</v>
      </c>
      <c r="F68" s="6">
        <f t="shared" si="15"/>
        <v>791727</v>
      </c>
      <c r="G68" s="6">
        <f t="shared" si="15"/>
        <v>698086</v>
      </c>
      <c r="H68" s="6">
        <f t="shared" si="15"/>
        <v>701885</v>
      </c>
      <c r="I68" s="6">
        <f t="shared" si="15"/>
        <v>781230</v>
      </c>
      <c r="J68" s="6">
        <f t="shared" si="15"/>
        <v>721905</v>
      </c>
      <c r="K68" s="6">
        <f t="shared" si="15"/>
        <v>0</v>
      </c>
      <c r="L68" s="6">
        <f t="shared" si="15"/>
        <v>0</v>
      </c>
      <c r="M68" s="6">
        <f t="shared" si="15"/>
        <v>0</v>
      </c>
      <c r="N68" s="6">
        <f t="shared" si="15"/>
        <v>0</v>
      </c>
      <c r="O68" s="6">
        <f>SUM(O66:O67)</f>
        <v>6062927</v>
      </c>
    </row>
    <row r="69" spans="1:15" x14ac:dyDescent="0.2">
      <c r="A69" s="5"/>
      <c r="B69" s="5" t="s">
        <v>20</v>
      </c>
      <c r="C69" s="6">
        <v>4552</v>
      </c>
      <c r="D69" s="6">
        <v>4147</v>
      </c>
      <c r="E69" s="6">
        <v>4834</v>
      </c>
      <c r="F69" s="6">
        <v>4604</v>
      </c>
      <c r="G69" s="6">
        <v>4177</v>
      </c>
      <c r="H69" s="6">
        <v>4187</v>
      </c>
      <c r="I69" s="6">
        <v>4502</v>
      </c>
      <c r="J69" s="6">
        <v>4245</v>
      </c>
      <c r="K69" s="6"/>
      <c r="L69" s="6"/>
      <c r="M69" s="6"/>
      <c r="N69" s="6"/>
      <c r="O69" s="6">
        <f>SUM(C69:N69)</f>
        <v>35248</v>
      </c>
    </row>
    <row r="70" spans="1:15" x14ac:dyDescent="0.2">
      <c r="A70" s="2"/>
      <c r="B70" s="2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</row>
    <row r="71" spans="1:15" x14ac:dyDescent="0.2">
      <c r="A71" s="3"/>
      <c r="B71" s="4" t="s">
        <v>3</v>
      </c>
      <c r="C71" s="4" t="s">
        <v>4</v>
      </c>
      <c r="D71" s="4" t="s">
        <v>5</v>
      </c>
      <c r="E71" s="4" t="s">
        <v>6</v>
      </c>
      <c r="F71" s="4" t="s">
        <v>7</v>
      </c>
      <c r="G71" s="4" t="s">
        <v>8</v>
      </c>
      <c r="H71" s="4" t="s">
        <v>9</v>
      </c>
      <c r="I71" s="4" t="s">
        <v>10</v>
      </c>
      <c r="J71" s="4" t="s">
        <v>11</v>
      </c>
      <c r="K71" s="4" t="s">
        <v>12</v>
      </c>
      <c r="L71" s="4" t="s">
        <v>13</v>
      </c>
      <c r="M71" s="4" t="s">
        <v>14</v>
      </c>
      <c r="N71" s="4" t="s">
        <v>15</v>
      </c>
      <c r="O71" s="4" t="s">
        <v>16</v>
      </c>
    </row>
    <row r="72" spans="1:15" x14ac:dyDescent="0.2">
      <c r="A72" s="5"/>
      <c r="B72" s="5" t="s">
        <v>17</v>
      </c>
      <c r="C72" s="6">
        <v>8953</v>
      </c>
      <c r="D72" s="6">
        <v>8249</v>
      </c>
      <c r="E72" s="6">
        <v>7531</v>
      </c>
      <c r="F72" s="6">
        <v>5531</v>
      </c>
      <c r="G72" s="6">
        <v>2564</v>
      </c>
      <c r="H72" s="6">
        <v>3377</v>
      </c>
      <c r="I72" s="6">
        <v>5425</v>
      </c>
      <c r="J72" s="6">
        <v>4691</v>
      </c>
      <c r="K72" s="6"/>
      <c r="L72" s="6"/>
      <c r="M72" s="6"/>
      <c r="N72" s="6"/>
      <c r="O72" s="6">
        <f>SUM(C72:N72)</f>
        <v>46321</v>
      </c>
    </row>
    <row r="73" spans="1:15" x14ac:dyDescent="0.2">
      <c r="A73" s="31" t="s">
        <v>37</v>
      </c>
      <c r="B73" s="5" t="s">
        <v>19</v>
      </c>
      <c r="C73" s="6">
        <v>9226</v>
      </c>
      <c r="D73" s="6">
        <v>8738</v>
      </c>
      <c r="E73" s="6">
        <v>8398</v>
      </c>
      <c r="F73" s="6">
        <v>7157</v>
      </c>
      <c r="G73" s="6">
        <v>3188</v>
      </c>
      <c r="H73" s="6">
        <v>3602</v>
      </c>
      <c r="I73" s="6">
        <v>5078</v>
      </c>
      <c r="J73" s="6">
        <v>4759</v>
      </c>
      <c r="K73" s="6"/>
      <c r="L73" s="6"/>
      <c r="M73" s="6"/>
      <c r="N73" s="6"/>
      <c r="O73" s="6">
        <f>SUM(C73:N73)</f>
        <v>50146</v>
      </c>
    </row>
    <row r="74" spans="1:15" x14ac:dyDescent="0.2">
      <c r="A74" s="30" t="s">
        <v>28</v>
      </c>
      <c r="B74" s="5" t="s">
        <v>16</v>
      </c>
      <c r="C74" s="6">
        <f t="shared" ref="C74:N74" si="16">SUM(C72:C73)</f>
        <v>18179</v>
      </c>
      <c r="D74" s="6">
        <f t="shared" si="16"/>
        <v>16987</v>
      </c>
      <c r="E74" s="6">
        <f t="shared" si="16"/>
        <v>15929</v>
      </c>
      <c r="F74" s="6">
        <f t="shared" si="16"/>
        <v>12688</v>
      </c>
      <c r="G74" s="6">
        <f t="shared" si="16"/>
        <v>5752</v>
      </c>
      <c r="H74" s="6">
        <f t="shared" si="16"/>
        <v>6979</v>
      </c>
      <c r="I74" s="6">
        <f t="shared" si="16"/>
        <v>10503</v>
      </c>
      <c r="J74" s="6">
        <f t="shared" si="16"/>
        <v>9450</v>
      </c>
      <c r="K74" s="6">
        <f t="shared" si="16"/>
        <v>0</v>
      </c>
      <c r="L74" s="6">
        <f t="shared" si="16"/>
        <v>0</v>
      </c>
      <c r="M74" s="6">
        <f t="shared" si="16"/>
        <v>0</v>
      </c>
      <c r="N74" s="6">
        <f t="shared" si="16"/>
        <v>0</v>
      </c>
      <c r="O74" s="6">
        <f>SUM(O72:O73)</f>
        <v>96467</v>
      </c>
    </row>
    <row r="75" spans="1:15" x14ac:dyDescent="0.2">
      <c r="A75" s="5"/>
      <c r="B75" s="5" t="s">
        <v>20</v>
      </c>
      <c r="C75" s="6">
        <v>168</v>
      </c>
      <c r="D75" s="6">
        <v>155</v>
      </c>
      <c r="E75" s="6">
        <v>168</v>
      </c>
      <c r="F75" s="6">
        <v>92</v>
      </c>
      <c r="G75" s="6">
        <v>118</v>
      </c>
      <c r="H75" s="6">
        <v>113</v>
      </c>
      <c r="I75" s="6">
        <v>151</v>
      </c>
      <c r="J75" s="6">
        <v>156</v>
      </c>
      <c r="K75" s="6"/>
      <c r="L75" s="6"/>
      <c r="M75" s="6"/>
      <c r="N75" s="6"/>
      <c r="O75" s="6">
        <f>SUM(C75:N75)</f>
        <v>1121</v>
      </c>
    </row>
    <row r="76" spans="1:15" x14ac:dyDescent="0.2">
      <c r="A76" s="2"/>
      <c r="B76" s="2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</row>
    <row r="77" spans="1:15" x14ac:dyDescent="0.2">
      <c r="A77" s="3"/>
      <c r="B77" s="4" t="s">
        <v>3</v>
      </c>
      <c r="C77" s="4" t="s">
        <v>4</v>
      </c>
      <c r="D77" s="4" t="s">
        <v>5</v>
      </c>
      <c r="E77" s="4" t="s">
        <v>6</v>
      </c>
      <c r="F77" s="4" t="s">
        <v>7</v>
      </c>
      <c r="G77" s="4" t="s">
        <v>8</v>
      </c>
      <c r="H77" s="4" t="s">
        <v>9</v>
      </c>
      <c r="I77" s="4" t="s">
        <v>10</v>
      </c>
      <c r="J77" s="4" t="s">
        <v>11</v>
      </c>
      <c r="K77" s="4" t="s">
        <v>12</v>
      </c>
      <c r="L77" s="4" t="s">
        <v>13</v>
      </c>
      <c r="M77" s="4" t="s">
        <v>14</v>
      </c>
      <c r="N77" s="4" t="s">
        <v>15</v>
      </c>
      <c r="O77" s="4" t="s">
        <v>16</v>
      </c>
    </row>
    <row r="78" spans="1:15" x14ac:dyDescent="0.2">
      <c r="A78" s="5"/>
      <c r="B78" s="5" t="s">
        <v>17</v>
      </c>
      <c r="C78" s="6">
        <v>75685</v>
      </c>
      <c r="D78" s="6">
        <v>61804</v>
      </c>
      <c r="E78" s="6">
        <v>73722</v>
      </c>
      <c r="F78" s="6">
        <v>74475</v>
      </c>
      <c r="G78" s="6">
        <v>77474</v>
      </c>
      <c r="H78" s="6">
        <v>97075</v>
      </c>
      <c r="I78" s="6">
        <v>115977</v>
      </c>
      <c r="J78" s="6">
        <v>99284</v>
      </c>
      <c r="K78" s="6"/>
      <c r="L78" s="6"/>
      <c r="M78" s="6"/>
      <c r="N78" s="6"/>
      <c r="O78" s="6">
        <f>SUM(C78:N78)</f>
        <v>675496</v>
      </c>
    </row>
    <row r="79" spans="1:15" x14ac:dyDescent="0.2">
      <c r="A79" s="31" t="s">
        <v>38</v>
      </c>
      <c r="B79" s="5" t="s">
        <v>19</v>
      </c>
      <c r="C79" s="6">
        <v>86173</v>
      </c>
      <c r="D79" s="6">
        <v>65671</v>
      </c>
      <c r="E79" s="6">
        <v>82716</v>
      </c>
      <c r="F79" s="6">
        <v>83124</v>
      </c>
      <c r="G79" s="6">
        <v>82830</v>
      </c>
      <c r="H79" s="6">
        <v>83731</v>
      </c>
      <c r="I79" s="6">
        <v>106868</v>
      </c>
      <c r="J79" s="6">
        <v>115548</v>
      </c>
      <c r="K79" s="6"/>
      <c r="L79" s="6"/>
      <c r="M79" s="6"/>
      <c r="N79" s="6"/>
      <c r="O79" s="6">
        <f>SUM(C79:N79)</f>
        <v>706661</v>
      </c>
    </row>
    <row r="80" spans="1:15" x14ac:dyDescent="0.2">
      <c r="A80" s="30" t="s">
        <v>29</v>
      </c>
      <c r="B80" s="5" t="s">
        <v>16</v>
      </c>
      <c r="C80" s="6">
        <f>SUM(C78:C79)</f>
        <v>161858</v>
      </c>
      <c r="D80" s="6">
        <f>SUM(D78:D79)</f>
        <v>127475</v>
      </c>
      <c r="E80" s="6">
        <f>SUM(E78:E79)</f>
        <v>156438</v>
      </c>
      <c r="F80" s="6">
        <f>SUM(F78:F79)</f>
        <v>157599</v>
      </c>
      <c r="G80" s="6">
        <f t="shared" ref="G80:N80" si="17">SUM(G78:G79)</f>
        <v>160304</v>
      </c>
      <c r="H80" s="6">
        <f t="shared" si="17"/>
        <v>180806</v>
      </c>
      <c r="I80" s="6">
        <f t="shared" si="17"/>
        <v>222845</v>
      </c>
      <c r="J80" s="6">
        <f t="shared" si="17"/>
        <v>214832</v>
      </c>
      <c r="K80" s="6">
        <f t="shared" si="17"/>
        <v>0</v>
      </c>
      <c r="L80" s="6">
        <f t="shared" si="17"/>
        <v>0</v>
      </c>
      <c r="M80" s="6">
        <f t="shared" si="17"/>
        <v>0</v>
      </c>
      <c r="N80" s="6">
        <f t="shared" si="17"/>
        <v>0</v>
      </c>
      <c r="O80" s="6">
        <f>SUM(O78:O79)</f>
        <v>1382157</v>
      </c>
    </row>
    <row r="81" spans="1:15" x14ac:dyDescent="0.2">
      <c r="A81" s="5"/>
      <c r="B81" s="5" t="s">
        <v>20</v>
      </c>
      <c r="C81" s="6">
        <v>1096</v>
      </c>
      <c r="D81" s="6">
        <v>816</v>
      </c>
      <c r="E81" s="6">
        <v>994</v>
      </c>
      <c r="F81" s="6">
        <v>1034</v>
      </c>
      <c r="G81" s="6">
        <v>1145</v>
      </c>
      <c r="H81" s="6">
        <v>1213</v>
      </c>
      <c r="I81" s="6">
        <v>1380</v>
      </c>
      <c r="J81" s="6">
        <v>1370</v>
      </c>
      <c r="K81" s="6"/>
      <c r="L81" s="6"/>
      <c r="M81" s="6"/>
      <c r="N81" s="6"/>
      <c r="O81" s="6">
        <f>SUM(C81:N81)</f>
        <v>9048</v>
      </c>
    </row>
    <row r="82" spans="1:15" x14ac:dyDescent="0.2">
      <c r="A82" s="2"/>
      <c r="B82" s="2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</row>
    <row r="83" spans="1:15" x14ac:dyDescent="0.2">
      <c r="A83" s="3"/>
      <c r="B83" s="4" t="s">
        <v>3</v>
      </c>
      <c r="C83" s="4" t="s">
        <v>4</v>
      </c>
      <c r="D83" s="4" t="s">
        <v>5</v>
      </c>
      <c r="E83" s="4" t="s">
        <v>6</v>
      </c>
      <c r="F83" s="4" t="s">
        <v>7</v>
      </c>
      <c r="G83" s="4" t="s">
        <v>8</v>
      </c>
      <c r="H83" s="4" t="s">
        <v>9</v>
      </c>
      <c r="I83" s="4" t="s">
        <v>10</v>
      </c>
      <c r="J83" s="4" t="s">
        <v>11</v>
      </c>
      <c r="K83" s="4" t="s">
        <v>12</v>
      </c>
      <c r="L83" s="4" t="s">
        <v>13</v>
      </c>
      <c r="M83" s="4" t="s">
        <v>14</v>
      </c>
      <c r="N83" s="4" t="s">
        <v>15</v>
      </c>
      <c r="O83" s="4" t="s">
        <v>16</v>
      </c>
    </row>
    <row r="84" spans="1:15" x14ac:dyDescent="0.2">
      <c r="A84" s="5"/>
      <c r="B84" s="5" t="s">
        <v>17</v>
      </c>
      <c r="C84" s="6">
        <v>2394</v>
      </c>
      <c r="D84" s="6">
        <v>2896</v>
      </c>
      <c r="E84" s="6">
        <v>3466</v>
      </c>
      <c r="F84" s="6">
        <v>4292</v>
      </c>
      <c r="G84" s="6">
        <v>3969</v>
      </c>
      <c r="H84" s="6">
        <v>4129</v>
      </c>
      <c r="I84" s="6">
        <v>4616</v>
      </c>
      <c r="J84" s="6">
        <v>4351</v>
      </c>
      <c r="K84" s="6"/>
      <c r="L84" s="6"/>
      <c r="M84" s="6"/>
      <c r="N84" s="6"/>
      <c r="O84" s="6">
        <f>SUM(C84:N84)</f>
        <v>30113</v>
      </c>
    </row>
    <row r="85" spans="1:15" x14ac:dyDescent="0.2">
      <c r="A85" s="31" t="s">
        <v>39</v>
      </c>
      <c r="B85" s="5" t="s">
        <v>19</v>
      </c>
      <c r="C85" s="6">
        <v>3555</v>
      </c>
      <c r="D85" s="6">
        <v>2854</v>
      </c>
      <c r="E85" s="6">
        <v>2958</v>
      </c>
      <c r="F85" s="6">
        <v>3497</v>
      </c>
      <c r="G85" s="6">
        <v>3310</v>
      </c>
      <c r="H85" s="6">
        <v>3167</v>
      </c>
      <c r="I85" s="6">
        <v>3651</v>
      </c>
      <c r="J85" s="6">
        <v>4205</v>
      </c>
      <c r="K85" s="6"/>
      <c r="L85" s="6"/>
      <c r="M85" s="6"/>
      <c r="N85" s="6"/>
      <c r="O85" s="6">
        <f>SUM(C85:N85)</f>
        <v>27197</v>
      </c>
    </row>
    <row r="86" spans="1:15" x14ac:dyDescent="0.2">
      <c r="A86" s="31" t="s">
        <v>40</v>
      </c>
      <c r="B86" s="5" t="s">
        <v>16</v>
      </c>
      <c r="C86" s="6">
        <f t="shared" ref="C86:N86" si="18">SUM(C84:C85)</f>
        <v>5949</v>
      </c>
      <c r="D86" s="6">
        <f t="shared" si="18"/>
        <v>5750</v>
      </c>
      <c r="E86" s="6">
        <f t="shared" si="18"/>
        <v>6424</v>
      </c>
      <c r="F86" s="6">
        <f t="shared" si="18"/>
        <v>7789</v>
      </c>
      <c r="G86" s="6">
        <f t="shared" si="18"/>
        <v>7279</v>
      </c>
      <c r="H86" s="6">
        <f t="shared" si="18"/>
        <v>7296</v>
      </c>
      <c r="I86" s="6">
        <f t="shared" si="18"/>
        <v>8267</v>
      </c>
      <c r="J86" s="6">
        <f t="shared" si="18"/>
        <v>8556</v>
      </c>
      <c r="K86" s="6">
        <f t="shared" si="18"/>
        <v>0</v>
      </c>
      <c r="L86" s="6">
        <f t="shared" si="18"/>
        <v>0</v>
      </c>
      <c r="M86" s="6">
        <f t="shared" si="18"/>
        <v>0</v>
      </c>
      <c r="N86" s="6">
        <f t="shared" si="18"/>
        <v>0</v>
      </c>
      <c r="O86" s="6">
        <f>SUM(O84:O85)</f>
        <v>57310</v>
      </c>
    </row>
    <row r="87" spans="1:15" x14ac:dyDescent="0.2">
      <c r="A87" s="31" t="s">
        <v>30</v>
      </c>
      <c r="B87" s="5" t="s">
        <v>20</v>
      </c>
      <c r="C87" s="6">
        <v>269</v>
      </c>
      <c r="D87" s="6">
        <v>266</v>
      </c>
      <c r="E87" s="6">
        <v>297</v>
      </c>
      <c r="F87" s="6">
        <v>297</v>
      </c>
      <c r="G87" s="6">
        <v>293</v>
      </c>
      <c r="H87" s="6">
        <v>301</v>
      </c>
      <c r="I87" s="6">
        <v>316</v>
      </c>
      <c r="J87" s="6">
        <v>315</v>
      </c>
      <c r="K87" s="6"/>
      <c r="L87" s="6"/>
      <c r="M87" s="6"/>
      <c r="N87" s="6"/>
      <c r="O87" s="6">
        <f>SUM(C87:N87)</f>
        <v>2354</v>
      </c>
    </row>
    <row r="88" spans="1:15" x14ac:dyDescent="0.2">
      <c r="A88" s="2"/>
      <c r="B88" s="2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</row>
    <row r="89" spans="1:15" x14ac:dyDescent="0.2">
      <c r="A89" s="3"/>
      <c r="B89" s="4" t="s">
        <v>3</v>
      </c>
      <c r="C89" s="4" t="s">
        <v>4</v>
      </c>
      <c r="D89" s="4" t="s">
        <v>5</v>
      </c>
      <c r="E89" s="4" t="s">
        <v>6</v>
      </c>
      <c r="F89" s="4" t="s">
        <v>7</v>
      </c>
      <c r="G89" s="4" t="s">
        <v>8</v>
      </c>
      <c r="H89" s="4" t="s">
        <v>9</v>
      </c>
      <c r="I89" s="4" t="s">
        <v>10</v>
      </c>
      <c r="J89" s="4" t="s">
        <v>11</v>
      </c>
      <c r="K89" s="4" t="s">
        <v>12</v>
      </c>
      <c r="L89" s="4" t="s">
        <v>13</v>
      </c>
      <c r="M89" s="4" t="s">
        <v>14</v>
      </c>
      <c r="N89" s="4" t="s">
        <v>15</v>
      </c>
      <c r="O89" s="4" t="s">
        <v>16</v>
      </c>
    </row>
    <row r="90" spans="1:15" x14ac:dyDescent="0.2">
      <c r="A90" s="5"/>
      <c r="B90" s="5" t="s">
        <v>17</v>
      </c>
      <c r="C90" s="6">
        <v>6771</v>
      </c>
      <c r="D90" s="6">
        <v>7677</v>
      </c>
      <c r="E90" s="6">
        <v>8676</v>
      </c>
      <c r="F90" s="6">
        <v>6852</v>
      </c>
      <c r="G90" s="6">
        <v>3196</v>
      </c>
      <c r="H90" s="6">
        <v>2455</v>
      </c>
      <c r="I90" s="6">
        <v>4451</v>
      </c>
      <c r="J90" s="6">
        <v>4163</v>
      </c>
      <c r="K90" s="6"/>
      <c r="L90" s="6"/>
      <c r="M90" s="6"/>
      <c r="N90" s="6"/>
      <c r="O90" s="6">
        <f>SUM(C90:N90)</f>
        <v>44241</v>
      </c>
    </row>
    <row r="91" spans="1:15" x14ac:dyDescent="0.2">
      <c r="A91" s="31" t="s">
        <v>41</v>
      </c>
      <c r="B91" s="5" t="s">
        <v>19</v>
      </c>
      <c r="C91" s="6">
        <v>6780</v>
      </c>
      <c r="D91" s="6">
        <v>7163</v>
      </c>
      <c r="E91" s="6">
        <v>9441</v>
      </c>
      <c r="F91" s="6">
        <v>7703</v>
      </c>
      <c r="G91" s="6">
        <v>3808</v>
      </c>
      <c r="H91" s="6">
        <v>2306</v>
      </c>
      <c r="I91" s="6">
        <v>3686</v>
      </c>
      <c r="J91" s="6">
        <v>4504</v>
      </c>
      <c r="K91" s="6"/>
      <c r="L91" s="6"/>
      <c r="M91" s="6"/>
      <c r="N91" s="6"/>
      <c r="O91" s="6">
        <f>SUM(C91:N91)</f>
        <v>45391</v>
      </c>
    </row>
    <row r="92" spans="1:15" x14ac:dyDescent="0.2">
      <c r="A92" s="31" t="s">
        <v>31</v>
      </c>
      <c r="B92" s="5" t="s">
        <v>16</v>
      </c>
      <c r="C92" s="6">
        <f t="shared" ref="C92:N92" si="19">SUM(C90:C91)</f>
        <v>13551</v>
      </c>
      <c r="D92" s="6">
        <f t="shared" si="19"/>
        <v>14840</v>
      </c>
      <c r="E92" s="6">
        <f t="shared" si="19"/>
        <v>18117</v>
      </c>
      <c r="F92" s="6">
        <f>SUM(F90:F91)</f>
        <v>14555</v>
      </c>
      <c r="G92" s="6">
        <f t="shared" si="19"/>
        <v>7004</v>
      </c>
      <c r="H92" s="6">
        <f t="shared" si="19"/>
        <v>4761</v>
      </c>
      <c r="I92" s="6">
        <f t="shared" si="19"/>
        <v>8137</v>
      </c>
      <c r="J92" s="6">
        <f t="shared" si="19"/>
        <v>8667</v>
      </c>
      <c r="K92" s="6">
        <f t="shared" si="19"/>
        <v>0</v>
      </c>
      <c r="L92" s="6">
        <f t="shared" si="19"/>
        <v>0</v>
      </c>
      <c r="M92" s="6">
        <f t="shared" si="19"/>
        <v>0</v>
      </c>
      <c r="N92" s="6">
        <f t="shared" si="19"/>
        <v>0</v>
      </c>
      <c r="O92" s="6">
        <f>SUM(O90:O91)</f>
        <v>89632</v>
      </c>
    </row>
    <row r="93" spans="1:15" x14ac:dyDescent="0.2">
      <c r="A93" s="5"/>
      <c r="B93" s="5" t="s">
        <v>20</v>
      </c>
      <c r="C93" s="6">
        <v>100</v>
      </c>
      <c r="D93" s="6">
        <v>108</v>
      </c>
      <c r="E93" s="6">
        <v>124</v>
      </c>
      <c r="F93" s="6">
        <v>114</v>
      </c>
      <c r="G93" s="6">
        <v>52</v>
      </c>
      <c r="H93" s="6">
        <v>39</v>
      </c>
      <c r="I93" s="6">
        <v>46</v>
      </c>
      <c r="J93" s="6">
        <v>47</v>
      </c>
      <c r="K93" s="6"/>
      <c r="L93" s="6"/>
      <c r="M93" s="6"/>
      <c r="N93" s="6"/>
      <c r="O93" s="6">
        <f>SUM(C93:N93)</f>
        <v>630</v>
      </c>
    </row>
    <row r="94" spans="1:15" x14ac:dyDescent="0.2">
      <c r="A94" s="2"/>
      <c r="B94" s="2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</row>
    <row r="95" spans="1:15" x14ac:dyDescent="0.2">
      <c r="A95" s="2"/>
      <c r="B95" s="2"/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</row>
    <row r="96" spans="1:15" x14ac:dyDescent="0.2">
      <c r="A96" s="2"/>
      <c r="B96" s="2"/>
      <c r="C96" s="14"/>
      <c r="D96" s="25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2" t="s">
        <v>42</v>
      </c>
    </row>
    <row r="97" spans="1:16" x14ac:dyDescent="0.2">
      <c r="A97" s="2"/>
      <c r="B97" s="2"/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</row>
    <row r="98" spans="1:16" x14ac:dyDescent="0.2">
      <c r="A98" s="2"/>
      <c r="B98" s="2"/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</row>
    <row r="99" spans="1:16" ht="15.75" x14ac:dyDescent="0.2">
      <c r="A99" s="35" t="s">
        <v>43</v>
      </c>
      <c r="B99" s="35"/>
      <c r="C99" s="35"/>
      <c r="D99" s="35"/>
      <c r="E99" s="35"/>
      <c r="F99" s="35"/>
      <c r="G99" s="35"/>
      <c r="H99" s="35"/>
      <c r="I99" s="35"/>
      <c r="J99" s="35"/>
      <c r="K99" s="35"/>
      <c r="L99" s="35"/>
      <c r="M99" s="35"/>
      <c r="N99" s="35"/>
      <c r="O99" s="35"/>
    </row>
    <row r="100" spans="1:16" x14ac:dyDescent="0.2">
      <c r="A100" s="2"/>
      <c r="B100" s="2"/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</row>
    <row r="101" spans="1:16" x14ac:dyDescent="0.2">
      <c r="A101" s="39" t="s">
        <v>79</v>
      </c>
      <c r="B101" s="39"/>
      <c r="C101" s="39"/>
      <c r="D101" s="39"/>
      <c r="E101" s="39"/>
      <c r="F101" s="39"/>
      <c r="G101" s="39"/>
      <c r="H101" s="39"/>
      <c r="I101" s="39"/>
      <c r="J101" s="39"/>
      <c r="K101" s="39"/>
      <c r="L101" s="39"/>
      <c r="M101" s="39"/>
      <c r="N101" s="39"/>
      <c r="O101" s="39"/>
    </row>
    <row r="102" spans="1:16" x14ac:dyDescent="0.2">
      <c r="A102" s="3"/>
      <c r="B102" s="4" t="s">
        <v>3</v>
      </c>
      <c r="C102" s="4" t="s">
        <v>4</v>
      </c>
      <c r="D102" s="4" t="s">
        <v>5</v>
      </c>
      <c r="E102" s="4" t="s">
        <v>6</v>
      </c>
      <c r="F102" s="4" t="s">
        <v>7</v>
      </c>
      <c r="G102" s="4" t="s">
        <v>8</v>
      </c>
      <c r="H102" s="4" t="s">
        <v>9</v>
      </c>
      <c r="I102" s="4" t="s">
        <v>10</v>
      </c>
      <c r="J102" s="4" t="s">
        <v>11</v>
      </c>
      <c r="K102" s="4" t="s">
        <v>12</v>
      </c>
      <c r="L102" s="4" t="s">
        <v>13</v>
      </c>
      <c r="M102" s="4" t="s">
        <v>14</v>
      </c>
      <c r="N102" s="4" t="s">
        <v>15</v>
      </c>
      <c r="O102" s="4" t="s">
        <v>16</v>
      </c>
    </row>
    <row r="103" spans="1:16" x14ac:dyDescent="0.2">
      <c r="A103" s="5"/>
      <c r="B103" s="5" t="s">
        <v>17</v>
      </c>
      <c r="C103" s="6">
        <v>493</v>
      </c>
      <c r="D103" s="6">
        <v>440</v>
      </c>
      <c r="E103" s="6">
        <v>666</v>
      </c>
      <c r="F103" s="6">
        <v>823</v>
      </c>
      <c r="G103" s="6">
        <v>114</v>
      </c>
      <c r="H103" s="6">
        <v>324</v>
      </c>
      <c r="I103" s="6">
        <v>338</v>
      </c>
      <c r="J103" s="6">
        <v>3013</v>
      </c>
      <c r="K103" s="6"/>
      <c r="L103" s="6"/>
      <c r="M103" s="6"/>
      <c r="N103" s="6"/>
      <c r="O103" s="6">
        <f>SUM(C103:N103)</f>
        <v>6211</v>
      </c>
    </row>
    <row r="104" spans="1:16" ht="15" x14ac:dyDescent="0.25">
      <c r="A104" s="31" t="s">
        <v>34</v>
      </c>
      <c r="B104" s="5" t="s">
        <v>19</v>
      </c>
      <c r="C104" s="6">
        <v>543</v>
      </c>
      <c r="D104">
        <v>441</v>
      </c>
      <c r="E104" s="6">
        <v>653</v>
      </c>
      <c r="F104" s="6">
        <v>773</v>
      </c>
      <c r="G104" s="6">
        <v>101</v>
      </c>
      <c r="H104" s="6">
        <v>215</v>
      </c>
      <c r="I104" s="6">
        <v>492</v>
      </c>
      <c r="J104" s="6">
        <v>4048</v>
      </c>
      <c r="K104" s="6"/>
      <c r="L104" s="6"/>
      <c r="M104" s="6"/>
      <c r="N104" s="6"/>
      <c r="O104" s="6">
        <f>SUM(C104:N104)</f>
        <v>7266</v>
      </c>
    </row>
    <row r="105" spans="1:16" x14ac:dyDescent="0.2">
      <c r="A105" s="30" t="s">
        <v>25</v>
      </c>
      <c r="B105" s="5" t="s">
        <v>16</v>
      </c>
      <c r="C105" s="6">
        <f t="shared" ref="C105:N105" si="20">SUM(C103:C104)</f>
        <v>1036</v>
      </c>
      <c r="D105" s="6">
        <f t="shared" si="20"/>
        <v>881</v>
      </c>
      <c r="E105" s="6">
        <f t="shared" si="20"/>
        <v>1319</v>
      </c>
      <c r="F105" s="6">
        <f>SUM(F103:F104)</f>
        <v>1596</v>
      </c>
      <c r="G105" s="6">
        <f>SUM(G103:G104)</f>
        <v>215</v>
      </c>
      <c r="H105" s="6">
        <f t="shared" si="20"/>
        <v>539</v>
      </c>
      <c r="I105" s="6">
        <f t="shared" si="20"/>
        <v>830</v>
      </c>
      <c r="J105" s="6">
        <f t="shared" si="20"/>
        <v>7061</v>
      </c>
      <c r="K105" s="6">
        <f t="shared" si="20"/>
        <v>0</v>
      </c>
      <c r="L105" s="6">
        <f t="shared" si="20"/>
        <v>0</v>
      </c>
      <c r="M105" s="6">
        <f t="shared" si="20"/>
        <v>0</v>
      </c>
      <c r="N105" s="6">
        <f t="shared" si="20"/>
        <v>0</v>
      </c>
      <c r="O105" s="6">
        <f>SUM(O103:O104)</f>
        <v>13477</v>
      </c>
      <c r="P105" s="8"/>
    </row>
    <row r="106" spans="1:16" x14ac:dyDescent="0.2">
      <c r="A106" s="5"/>
      <c r="B106" s="5" t="s">
        <v>20</v>
      </c>
      <c r="C106" s="6">
        <v>157</v>
      </c>
      <c r="D106" s="6">
        <v>107</v>
      </c>
      <c r="E106" s="6">
        <v>119</v>
      </c>
      <c r="F106" s="6">
        <v>133</v>
      </c>
      <c r="G106" s="6">
        <v>110</v>
      </c>
      <c r="H106" s="6">
        <v>95</v>
      </c>
      <c r="I106" s="6">
        <v>109</v>
      </c>
      <c r="J106" s="6">
        <v>149</v>
      </c>
      <c r="K106" s="6"/>
      <c r="L106" s="6"/>
      <c r="M106" s="6"/>
      <c r="N106" s="6"/>
      <c r="O106" s="6">
        <f>SUM(C106:N106)</f>
        <v>979</v>
      </c>
    </row>
    <row r="107" spans="1:16" x14ac:dyDescent="0.2">
      <c r="A107" s="2"/>
      <c r="B107" s="2"/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</row>
    <row r="108" spans="1:16" x14ac:dyDescent="0.2">
      <c r="A108" s="3"/>
      <c r="B108" s="4" t="s">
        <v>3</v>
      </c>
      <c r="C108" s="4" t="s">
        <v>4</v>
      </c>
      <c r="D108" s="4" t="s">
        <v>5</v>
      </c>
      <c r="E108" s="4" t="s">
        <v>6</v>
      </c>
      <c r="F108" s="4" t="s">
        <v>7</v>
      </c>
      <c r="G108" s="4" t="s">
        <v>8</v>
      </c>
      <c r="H108" s="4" t="s">
        <v>9</v>
      </c>
      <c r="I108" s="4" t="s">
        <v>10</v>
      </c>
      <c r="J108" s="4" t="s">
        <v>11</v>
      </c>
      <c r="K108" s="4" t="s">
        <v>12</v>
      </c>
      <c r="L108" s="4" t="s">
        <v>13</v>
      </c>
      <c r="M108" s="4" t="s">
        <v>14</v>
      </c>
      <c r="N108" s="4" t="s">
        <v>15</v>
      </c>
      <c r="O108" s="4" t="s">
        <v>16</v>
      </c>
    </row>
    <row r="109" spans="1:16" x14ac:dyDescent="0.2">
      <c r="A109" s="5"/>
      <c r="B109" s="5" t="s">
        <v>17</v>
      </c>
      <c r="C109" s="6">
        <v>4703</v>
      </c>
      <c r="D109" s="6">
        <v>3884</v>
      </c>
      <c r="E109" s="6">
        <v>2110</v>
      </c>
      <c r="F109" s="6">
        <v>1487</v>
      </c>
      <c r="G109" s="6">
        <v>31</v>
      </c>
      <c r="H109" s="6">
        <v>575</v>
      </c>
      <c r="I109" s="6">
        <v>1534</v>
      </c>
      <c r="J109" s="6">
        <v>651</v>
      </c>
      <c r="K109" s="6"/>
      <c r="L109" s="6"/>
      <c r="M109" s="6"/>
      <c r="N109" s="6"/>
      <c r="O109" s="6">
        <f>SUM(C109:N109)</f>
        <v>14975</v>
      </c>
    </row>
    <row r="110" spans="1:16" x14ac:dyDescent="0.2">
      <c r="A110" s="31" t="s">
        <v>35</v>
      </c>
      <c r="B110" s="5" t="s">
        <v>19</v>
      </c>
      <c r="C110" s="6">
        <v>4591</v>
      </c>
      <c r="D110" s="6">
        <v>4026</v>
      </c>
      <c r="E110" s="6">
        <v>3039</v>
      </c>
      <c r="F110" s="6">
        <v>2167</v>
      </c>
      <c r="G110" s="6">
        <v>323</v>
      </c>
      <c r="H110" s="6">
        <v>308</v>
      </c>
      <c r="I110" s="6">
        <v>1269</v>
      </c>
      <c r="J110" s="6">
        <v>1140</v>
      </c>
      <c r="K110" s="6"/>
      <c r="L110" s="6"/>
      <c r="M110" s="6"/>
      <c r="N110" s="6"/>
      <c r="O110" s="6">
        <f>SUM(C110:N110)</f>
        <v>16863</v>
      </c>
    </row>
    <row r="111" spans="1:16" x14ac:dyDescent="0.2">
      <c r="A111" s="30" t="s">
        <v>26</v>
      </c>
      <c r="B111" s="5" t="s">
        <v>16</v>
      </c>
      <c r="C111" s="6">
        <f t="shared" ref="C111:N111" si="21">SUM(C109:C110)</f>
        <v>9294</v>
      </c>
      <c r="D111" s="6">
        <f t="shared" si="21"/>
        <v>7910</v>
      </c>
      <c r="E111" s="6">
        <f t="shared" si="21"/>
        <v>5149</v>
      </c>
      <c r="F111" s="6">
        <f t="shared" si="21"/>
        <v>3654</v>
      </c>
      <c r="G111" s="6">
        <f t="shared" si="21"/>
        <v>354</v>
      </c>
      <c r="H111" s="6">
        <f t="shared" si="21"/>
        <v>883</v>
      </c>
      <c r="I111" s="6">
        <f t="shared" si="21"/>
        <v>2803</v>
      </c>
      <c r="J111" s="6">
        <f t="shared" si="21"/>
        <v>1791</v>
      </c>
      <c r="K111" s="6">
        <f t="shared" si="21"/>
        <v>0</v>
      </c>
      <c r="L111" s="6">
        <f t="shared" si="21"/>
        <v>0</v>
      </c>
      <c r="M111" s="6">
        <f t="shared" si="21"/>
        <v>0</v>
      </c>
      <c r="N111" s="6">
        <f t="shared" si="21"/>
        <v>0</v>
      </c>
      <c r="O111" s="6">
        <f>SUM(O109:O110)</f>
        <v>31838</v>
      </c>
    </row>
    <row r="112" spans="1:16" x14ac:dyDescent="0.2">
      <c r="A112" s="5"/>
      <c r="B112" s="5" t="s">
        <v>20</v>
      </c>
      <c r="C112" s="6">
        <v>121</v>
      </c>
      <c r="D112" s="6">
        <v>71</v>
      </c>
      <c r="E112" s="6">
        <v>116</v>
      </c>
      <c r="F112" s="6">
        <v>56</v>
      </c>
      <c r="G112" s="6">
        <v>18</v>
      </c>
      <c r="H112" s="6">
        <v>32</v>
      </c>
      <c r="I112" s="6">
        <v>29</v>
      </c>
      <c r="J112" s="6">
        <v>32</v>
      </c>
      <c r="K112" s="6"/>
      <c r="L112" s="6"/>
      <c r="M112" s="6"/>
      <c r="N112" s="6"/>
      <c r="O112" s="6">
        <f>SUM(C112:N112)</f>
        <v>475</v>
      </c>
    </row>
    <row r="113" spans="1:15" x14ac:dyDescent="0.2">
      <c r="A113" s="2"/>
      <c r="B113" s="2"/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</row>
    <row r="114" spans="1:15" x14ac:dyDescent="0.2">
      <c r="A114" s="3"/>
      <c r="B114" s="4" t="s">
        <v>3</v>
      </c>
      <c r="C114" s="4" t="s">
        <v>4</v>
      </c>
      <c r="D114" s="4" t="s">
        <v>5</v>
      </c>
      <c r="E114" s="4" t="s">
        <v>6</v>
      </c>
      <c r="F114" s="4" t="s">
        <v>7</v>
      </c>
      <c r="G114" s="4" t="s">
        <v>8</v>
      </c>
      <c r="H114" s="4" t="s">
        <v>9</v>
      </c>
      <c r="I114" s="4" t="s">
        <v>10</v>
      </c>
      <c r="J114" s="4" t="s">
        <v>11</v>
      </c>
      <c r="K114" s="4" t="s">
        <v>12</v>
      </c>
      <c r="L114" s="4" t="s">
        <v>13</v>
      </c>
      <c r="M114" s="4" t="s">
        <v>14</v>
      </c>
      <c r="N114" s="4" t="s">
        <v>15</v>
      </c>
      <c r="O114" s="4" t="s">
        <v>16</v>
      </c>
    </row>
    <row r="115" spans="1:15" x14ac:dyDescent="0.2">
      <c r="A115" s="5"/>
      <c r="B115" s="5" t="s">
        <v>17</v>
      </c>
      <c r="C115" s="6">
        <v>22052</v>
      </c>
      <c r="D115" s="6">
        <v>24573</v>
      </c>
      <c r="E115" s="6">
        <v>25229</v>
      </c>
      <c r="F115" s="6">
        <v>16244</v>
      </c>
      <c r="G115" s="6">
        <v>20210</v>
      </c>
      <c r="H115" s="6">
        <v>37749</v>
      </c>
      <c r="I115" s="6">
        <v>45006</v>
      </c>
      <c r="J115" s="6">
        <v>22501</v>
      </c>
      <c r="K115" s="6"/>
      <c r="L115" s="6"/>
      <c r="M115" s="6"/>
      <c r="N115" s="6"/>
      <c r="O115" s="6">
        <f>SUM(C115:N115)</f>
        <v>213564</v>
      </c>
    </row>
    <row r="116" spans="1:15" x14ac:dyDescent="0.2">
      <c r="A116" s="31" t="s">
        <v>36</v>
      </c>
      <c r="B116" s="5" t="s">
        <v>19</v>
      </c>
      <c r="C116" s="6">
        <v>23044</v>
      </c>
      <c r="D116" s="6">
        <v>24167</v>
      </c>
      <c r="E116" s="6">
        <v>26182</v>
      </c>
      <c r="F116" s="6">
        <v>18880</v>
      </c>
      <c r="G116" s="6">
        <v>16983</v>
      </c>
      <c r="H116" s="6">
        <v>34455</v>
      </c>
      <c r="I116" s="6">
        <v>44488</v>
      </c>
      <c r="J116" s="6">
        <v>26835</v>
      </c>
      <c r="K116" s="6"/>
      <c r="L116" s="6"/>
      <c r="M116" s="6"/>
      <c r="N116" s="6"/>
      <c r="O116" s="6">
        <f>SUM(C116:N116)</f>
        <v>215034</v>
      </c>
    </row>
    <row r="117" spans="1:15" x14ac:dyDescent="0.2">
      <c r="A117" s="30" t="s">
        <v>27</v>
      </c>
      <c r="B117" s="5" t="s">
        <v>16</v>
      </c>
      <c r="C117" s="6">
        <f t="shared" ref="C117:N117" si="22">SUM(C115:C116)</f>
        <v>45096</v>
      </c>
      <c r="D117" s="6">
        <f t="shared" si="22"/>
        <v>48740</v>
      </c>
      <c r="E117" s="6">
        <f t="shared" si="22"/>
        <v>51411</v>
      </c>
      <c r="F117" s="6">
        <f t="shared" si="22"/>
        <v>35124</v>
      </c>
      <c r="G117" s="6">
        <f t="shared" si="22"/>
        <v>37193</v>
      </c>
      <c r="H117" s="6">
        <f t="shared" si="22"/>
        <v>72204</v>
      </c>
      <c r="I117" s="6">
        <f t="shared" si="22"/>
        <v>89494</v>
      </c>
      <c r="J117" s="6">
        <f t="shared" si="22"/>
        <v>49336</v>
      </c>
      <c r="K117" s="6">
        <f t="shared" si="22"/>
        <v>0</v>
      </c>
      <c r="L117" s="6">
        <f t="shared" si="22"/>
        <v>0</v>
      </c>
      <c r="M117" s="6">
        <f t="shared" si="22"/>
        <v>0</v>
      </c>
      <c r="N117" s="6">
        <f t="shared" si="22"/>
        <v>0</v>
      </c>
      <c r="O117" s="6">
        <f>SUM(O115:O116)</f>
        <v>428598</v>
      </c>
    </row>
    <row r="118" spans="1:15" x14ac:dyDescent="0.2">
      <c r="A118" s="5"/>
      <c r="B118" s="5" t="s">
        <v>20</v>
      </c>
      <c r="C118" s="6">
        <v>348</v>
      </c>
      <c r="D118" s="6">
        <v>319</v>
      </c>
      <c r="E118" s="6">
        <v>375</v>
      </c>
      <c r="F118" s="6">
        <v>320</v>
      </c>
      <c r="G118" s="6">
        <v>275</v>
      </c>
      <c r="H118" s="6">
        <v>507</v>
      </c>
      <c r="I118" s="6">
        <v>579</v>
      </c>
      <c r="J118" s="6">
        <v>321</v>
      </c>
      <c r="K118" s="6"/>
      <c r="L118" s="6"/>
      <c r="M118" s="6"/>
      <c r="N118" s="6"/>
      <c r="O118" s="6">
        <f>SUM(C118:N118)</f>
        <v>3044</v>
      </c>
    </row>
    <row r="119" spans="1:15" x14ac:dyDescent="0.2">
      <c r="A119" s="2"/>
      <c r="B119" s="2"/>
      <c r="C119" s="15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</row>
    <row r="120" spans="1:15" x14ac:dyDescent="0.2">
      <c r="A120" s="3"/>
      <c r="B120" s="4" t="s">
        <v>3</v>
      </c>
      <c r="C120" s="4" t="s">
        <v>4</v>
      </c>
      <c r="D120" s="4" t="s">
        <v>5</v>
      </c>
      <c r="E120" s="4" t="s">
        <v>6</v>
      </c>
      <c r="F120" s="4" t="s">
        <v>7</v>
      </c>
      <c r="G120" s="4" t="s">
        <v>8</v>
      </c>
      <c r="H120" s="4" t="s">
        <v>9</v>
      </c>
      <c r="I120" s="4" t="s">
        <v>10</v>
      </c>
      <c r="J120" s="4" t="s">
        <v>11</v>
      </c>
      <c r="K120" s="4" t="s">
        <v>12</v>
      </c>
      <c r="L120" s="4" t="s">
        <v>13</v>
      </c>
      <c r="M120" s="4" t="s">
        <v>14</v>
      </c>
      <c r="N120" s="4" t="s">
        <v>15</v>
      </c>
      <c r="O120" s="4" t="s">
        <v>16</v>
      </c>
    </row>
    <row r="121" spans="1:15" x14ac:dyDescent="0.2">
      <c r="A121" s="5"/>
      <c r="B121" s="5" t="s">
        <v>17</v>
      </c>
      <c r="C121" s="6">
        <v>714</v>
      </c>
      <c r="D121" s="6">
        <v>205</v>
      </c>
      <c r="E121" s="6">
        <v>157</v>
      </c>
      <c r="F121" s="6">
        <v>184</v>
      </c>
      <c r="G121" s="6">
        <v>249</v>
      </c>
      <c r="H121" s="6">
        <v>904</v>
      </c>
      <c r="I121" s="6">
        <v>1817</v>
      </c>
      <c r="J121" s="6">
        <v>508</v>
      </c>
      <c r="K121" s="6"/>
      <c r="L121" s="6"/>
      <c r="M121" s="6"/>
      <c r="N121" s="6"/>
      <c r="O121" s="6">
        <f>SUM(C121:N121)</f>
        <v>4738</v>
      </c>
    </row>
    <row r="122" spans="1:15" x14ac:dyDescent="0.2">
      <c r="A122" s="31" t="s">
        <v>37</v>
      </c>
      <c r="B122" s="5" t="s">
        <v>19</v>
      </c>
      <c r="C122" s="6">
        <v>796</v>
      </c>
      <c r="D122" s="6">
        <v>206</v>
      </c>
      <c r="E122" s="6">
        <v>176</v>
      </c>
      <c r="F122" s="6">
        <v>228</v>
      </c>
      <c r="G122" s="6">
        <v>335</v>
      </c>
      <c r="H122" s="6">
        <v>757</v>
      </c>
      <c r="I122" s="6">
        <v>2877</v>
      </c>
      <c r="J122" s="6">
        <v>771</v>
      </c>
      <c r="K122" s="6"/>
      <c r="L122" s="6"/>
      <c r="M122" s="6"/>
      <c r="N122" s="6"/>
      <c r="O122" s="6">
        <f>SUM(C122:N122)</f>
        <v>6146</v>
      </c>
    </row>
    <row r="123" spans="1:15" x14ac:dyDescent="0.2">
      <c r="A123" s="30" t="s">
        <v>28</v>
      </c>
      <c r="B123" s="5" t="s">
        <v>16</v>
      </c>
      <c r="C123" s="6">
        <f t="shared" ref="C123:N123" si="23">SUM(C121:C122)</f>
        <v>1510</v>
      </c>
      <c r="D123" s="6">
        <f t="shared" si="23"/>
        <v>411</v>
      </c>
      <c r="E123" s="6">
        <f t="shared" si="23"/>
        <v>333</v>
      </c>
      <c r="F123" s="6">
        <f t="shared" si="23"/>
        <v>412</v>
      </c>
      <c r="G123" s="6">
        <f t="shared" si="23"/>
        <v>584</v>
      </c>
      <c r="H123" s="6">
        <f t="shared" si="23"/>
        <v>1661</v>
      </c>
      <c r="I123" s="6">
        <f t="shared" si="23"/>
        <v>4694</v>
      </c>
      <c r="J123" s="6">
        <f t="shared" si="23"/>
        <v>1279</v>
      </c>
      <c r="K123" s="6">
        <f t="shared" si="23"/>
        <v>0</v>
      </c>
      <c r="L123" s="6">
        <f t="shared" si="23"/>
        <v>0</v>
      </c>
      <c r="M123" s="6">
        <f t="shared" si="23"/>
        <v>0</v>
      </c>
      <c r="N123" s="6">
        <f t="shared" si="23"/>
        <v>0</v>
      </c>
      <c r="O123" s="6">
        <f>SUM(O121:O122)</f>
        <v>10884</v>
      </c>
    </row>
    <row r="124" spans="1:15" x14ac:dyDescent="0.2">
      <c r="A124" s="5"/>
      <c r="B124" s="5" t="s">
        <v>20</v>
      </c>
      <c r="C124" s="6">
        <v>167</v>
      </c>
      <c r="D124" s="6">
        <v>108</v>
      </c>
      <c r="E124" s="6">
        <v>114</v>
      </c>
      <c r="F124" s="6">
        <v>137</v>
      </c>
      <c r="G124" s="6">
        <v>140</v>
      </c>
      <c r="H124" s="6">
        <v>142</v>
      </c>
      <c r="I124" s="6">
        <v>189</v>
      </c>
      <c r="J124" s="6">
        <v>162</v>
      </c>
      <c r="K124" s="6"/>
      <c r="L124" s="6"/>
      <c r="M124" s="6"/>
      <c r="N124" s="6"/>
      <c r="O124" s="6">
        <f>SUM(C124:N124)</f>
        <v>1159</v>
      </c>
    </row>
    <row r="125" spans="1:15" x14ac:dyDescent="0.2">
      <c r="A125" s="2"/>
      <c r="B125" s="2"/>
      <c r="C125" s="15"/>
      <c r="D125" s="15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</row>
    <row r="126" spans="1:15" x14ac:dyDescent="0.2">
      <c r="A126" s="3"/>
      <c r="B126" s="4" t="s">
        <v>3</v>
      </c>
      <c r="C126" s="4" t="s">
        <v>4</v>
      </c>
      <c r="D126" s="4" t="s">
        <v>5</v>
      </c>
      <c r="E126" s="4" t="s">
        <v>6</v>
      </c>
      <c r="F126" s="4" t="s">
        <v>7</v>
      </c>
      <c r="G126" s="4" t="s">
        <v>8</v>
      </c>
      <c r="H126" s="4" t="s">
        <v>9</v>
      </c>
      <c r="I126" s="4" t="s">
        <v>10</v>
      </c>
      <c r="J126" s="4" t="s">
        <v>11</v>
      </c>
      <c r="K126" s="4" t="s">
        <v>12</v>
      </c>
      <c r="L126" s="4" t="s">
        <v>13</v>
      </c>
      <c r="M126" s="4" t="s">
        <v>14</v>
      </c>
      <c r="N126" s="4" t="s">
        <v>15</v>
      </c>
      <c r="O126" s="4" t="s">
        <v>16</v>
      </c>
    </row>
    <row r="127" spans="1:15" x14ac:dyDescent="0.2">
      <c r="A127" s="5"/>
      <c r="B127" s="5" t="s">
        <v>17</v>
      </c>
      <c r="C127" s="6">
        <v>842</v>
      </c>
      <c r="D127" s="6">
        <v>775</v>
      </c>
      <c r="E127" s="6">
        <v>969</v>
      </c>
      <c r="F127" s="6">
        <v>1048</v>
      </c>
      <c r="G127" s="6">
        <v>1044</v>
      </c>
      <c r="H127" s="6">
        <v>954</v>
      </c>
      <c r="I127" s="6">
        <v>1187</v>
      </c>
      <c r="J127" s="6">
        <v>876</v>
      </c>
      <c r="K127" s="6"/>
      <c r="L127" s="6"/>
      <c r="M127" s="6"/>
      <c r="N127" s="6"/>
      <c r="O127" s="6">
        <f>SUM(C127:N127)</f>
        <v>7695</v>
      </c>
    </row>
    <row r="128" spans="1:15" x14ac:dyDescent="0.2">
      <c r="A128" s="31" t="s">
        <v>38</v>
      </c>
      <c r="B128" s="5" t="s">
        <v>19</v>
      </c>
      <c r="C128" s="6">
        <v>1257</v>
      </c>
      <c r="D128" s="6">
        <v>818</v>
      </c>
      <c r="E128" s="6">
        <v>915</v>
      </c>
      <c r="F128" s="6">
        <v>1091</v>
      </c>
      <c r="G128" s="6">
        <v>893</v>
      </c>
      <c r="H128" s="6">
        <v>822</v>
      </c>
      <c r="I128" s="6">
        <v>1066</v>
      </c>
      <c r="J128" s="6">
        <v>1192</v>
      </c>
      <c r="K128" s="6"/>
      <c r="L128" s="6"/>
      <c r="M128" s="6"/>
      <c r="N128" s="6"/>
      <c r="O128" s="6">
        <f>SUM(C128:N128)</f>
        <v>8054</v>
      </c>
    </row>
    <row r="129" spans="1:15" x14ac:dyDescent="0.2">
      <c r="A129" s="30" t="s">
        <v>29</v>
      </c>
      <c r="B129" s="5" t="s">
        <v>16</v>
      </c>
      <c r="C129" s="6">
        <f t="shared" ref="C129:M129" si="24">SUM(C127:C128)</f>
        <v>2099</v>
      </c>
      <c r="D129" s="6">
        <f t="shared" si="24"/>
        <v>1593</v>
      </c>
      <c r="E129" s="6">
        <f t="shared" si="24"/>
        <v>1884</v>
      </c>
      <c r="F129" s="6">
        <f t="shared" si="24"/>
        <v>2139</v>
      </c>
      <c r="G129" s="6">
        <f t="shared" si="24"/>
        <v>1937</v>
      </c>
      <c r="H129" s="6">
        <f t="shared" si="24"/>
        <v>1776</v>
      </c>
      <c r="I129" s="6">
        <f t="shared" si="24"/>
        <v>2253</v>
      </c>
      <c r="J129" s="6">
        <f t="shared" si="24"/>
        <v>2068</v>
      </c>
      <c r="K129" s="6">
        <f t="shared" si="24"/>
        <v>0</v>
      </c>
      <c r="L129" s="6">
        <f t="shared" si="24"/>
        <v>0</v>
      </c>
      <c r="M129" s="6">
        <f t="shared" si="24"/>
        <v>0</v>
      </c>
      <c r="N129" s="6">
        <f>SUM(N127:N128)</f>
        <v>0</v>
      </c>
      <c r="O129" s="6">
        <f>SUM(O127:O128)</f>
        <v>15749</v>
      </c>
    </row>
    <row r="130" spans="1:15" x14ac:dyDescent="0.2">
      <c r="A130" s="5"/>
      <c r="B130" s="5" t="s">
        <v>20</v>
      </c>
      <c r="C130" s="6">
        <v>88</v>
      </c>
      <c r="D130" s="6">
        <v>64</v>
      </c>
      <c r="E130" s="6">
        <v>70</v>
      </c>
      <c r="F130" s="6">
        <v>80</v>
      </c>
      <c r="G130" s="6">
        <v>74</v>
      </c>
      <c r="H130" s="6">
        <v>64</v>
      </c>
      <c r="I130" s="6">
        <v>79</v>
      </c>
      <c r="J130" s="6">
        <v>83</v>
      </c>
      <c r="K130" s="6"/>
      <c r="L130" s="6"/>
      <c r="M130" s="6"/>
      <c r="N130" s="6"/>
      <c r="O130" s="6">
        <f>SUM(C130:N130)</f>
        <v>602</v>
      </c>
    </row>
    <row r="131" spans="1:15" x14ac:dyDescent="0.2">
      <c r="A131" s="2"/>
      <c r="B131" s="2"/>
      <c r="C131" s="15"/>
      <c r="D131" s="15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</row>
    <row r="132" spans="1:15" x14ac:dyDescent="0.2">
      <c r="A132" s="3"/>
      <c r="B132" s="4" t="s">
        <v>3</v>
      </c>
      <c r="C132" s="4" t="s">
        <v>4</v>
      </c>
      <c r="D132" s="4" t="s">
        <v>5</v>
      </c>
      <c r="E132" s="4" t="s">
        <v>6</v>
      </c>
      <c r="F132" s="4" t="s">
        <v>7</v>
      </c>
      <c r="G132" s="4" t="s">
        <v>8</v>
      </c>
      <c r="H132" s="4" t="s">
        <v>9</v>
      </c>
      <c r="I132" s="4" t="s">
        <v>10</v>
      </c>
      <c r="J132" s="4" t="s">
        <v>11</v>
      </c>
      <c r="K132" s="4" t="s">
        <v>12</v>
      </c>
      <c r="L132" s="4" t="s">
        <v>13</v>
      </c>
      <c r="M132" s="4" t="s">
        <v>14</v>
      </c>
      <c r="N132" s="4" t="s">
        <v>15</v>
      </c>
      <c r="O132" s="4" t="s">
        <v>16</v>
      </c>
    </row>
    <row r="133" spans="1:15" x14ac:dyDescent="0.2">
      <c r="A133" s="5"/>
      <c r="B133" s="5" t="s">
        <v>17</v>
      </c>
      <c r="C133" s="6">
        <v>237</v>
      </c>
      <c r="D133" s="6">
        <v>212</v>
      </c>
      <c r="E133" s="6">
        <v>209</v>
      </c>
      <c r="F133" s="6">
        <v>428</v>
      </c>
      <c r="G133" s="6">
        <v>198</v>
      </c>
      <c r="H133" s="6">
        <v>314</v>
      </c>
      <c r="I133" s="6">
        <v>348</v>
      </c>
      <c r="J133" s="6">
        <v>367</v>
      </c>
      <c r="K133" s="6"/>
      <c r="L133" s="6"/>
      <c r="M133" s="6"/>
      <c r="N133" s="6"/>
      <c r="O133" s="6">
        <f>SUM(C133:N133)</f>
        <v>2313</v>
      </c>
    </row>
    <row r="134" spans="1:15" x14ac:dyDescent="0.2">
      <c r="A134" s="31" t="s">
        <v>39</v>
      </c>
      <c r="B134" s="5" t="s">
        <v>19</v>
      </c>
      <c r="C134" s="6">
        <v>321</v>
      </c>
      <c r="D134" s="6">
        <v>224</v>
      </c>
      <c r="E134" s="6">
        <v>205</v>
      </c>
      <c r="F134" s="6">
        <v>279</v>
      </c>
      <c r="G134" s="6">
        <v>233</v>
      </c>
      <c r="H134" s="6">
        <v>278</v>
      </c>
      <c r="I134" s="6">
        <v>261</v>
      </c>
      <c r="J134" s="6">
        <v>389</v>
      </c>
      <c r="K134" s="6"/>
      <c r="L134" s="6"/>
      <c r="M134" s="6"/>
      <c r="N134" s="6"/>
      <c r="O134" s="6">
        <f>SUM(C134:N134)</f>
        <v>2190</v>
      </c>
    </row>
    <row r="135" spans="1:15" x14ac:dyDescent="0.2">
      <c r="A135" s="31" t="s">
        <v>40</v>
      </c>
      <c r="B135" s="5" t="s">
        <v>16</v>
      </c>
      <c r="C135" s="6">
        <f t="shared" ref="C135:N135" si="25">SUM(C133:C134)</f>
        <v>558</v>
      </c>
      <c r="D135" s="6">
        <f t="shared" si="25"/>
        <v>436</v>
      </c>
      <c r="E135" s="6">
        <f t="shared" si="25"/>
        <v>414</v>
      </c>
      <c r="F135" s="6">
        <f t="shared" si="25"/>
        <v>707</v>
      </c>
      <c r="G135" s="6">
        <f t="shared" si="25"/>
        <v>431</v>
      </c>
      <c r="H135" s="6">
        <f t="shared" si="25"/>
        <v>592</v>
      </c>
      <c r="I135" s="6">
        <f t="shared" si="25"/>
        <v>609</v>
      </c>
      <c r="J135" s="6">
        <f t="shared" si="25"/>
        <v>756</v>
      </c>
      <c r="K135" s="6">
        <f t="shared" si="25"/>
        <v>0</v>
      </c>
      <c r="L135" s="6">
        <f t="shared" si="25"/>
        <v>0</v>
      </c>
      <c r="M135" s="6">
        <f t="shared" si="25"/>
        <v>0</v>
      </c>
      <c r="N135" s="6">
        <f t="shared" si="25"/>
        <v>0</v>
      </c>
      <c r="O135" s="6">
        <f>SUM(O133:O134)</f>
        <v>4503</v>
      </c>
    </row>
    <row r="136" spans="1:15" x14ac:dyDescent="0.2">
      <c r="A136" s="31" t="s">
        <v>30</v>
      </c>
      <c r="B136" s="5" t="s">
        <v>20</v>
      </c>
      <c r="C136" s="6">
        <v>311</v>
      </c>
      <c r="D136" s="6">
        <v>316</v>
      </c>
      <c r="E136" s="6">
        <v>278</v>
      </c>
      <c r="F136" s="6">
        <v>231</v>
      </c>
      <c r="G136" s="6">
        <v>225</v>
      </c>
      <c r="H136" s="6">
        <v>227</v>
      </c>
      <c r="I136" s="6">
        <v>233</v>
      </c>
      <c r="J136" s="6">
        <v>257</v>
      </c>
      <c r="K136" s="6"/>
      <c r="L136" s="6"/>
      <c r="M136" s="6"/>
      <c r="N136" s="6"/>
      <c r="O136" s="6">
        <f>SUM(C136:N136)</f>
        <v>2078</v>
      </c>
    </row>
    <row r="137" spans="1:15" x14ac:dyDescent="0.2">
      <c r="A137" s="2"/>
      <c r="B137" s="2"/>
      <c r="C137" s="15"/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</row>
    <row r="138" spans="1:15" x14ac:dyDescent="0.2">
      <c r="A138" s="3"/>
      <c r="B138" s="4" t="s">
        <v>3</v>
      </c>
      <c r="C138" s="4" t="s">
        <v>4</v>
      </c>
      <c r="D138" s="4" t="s">
        <v>5</v>
      </c>
      <c r="E138" s="4" t="s">
        <v>6</v>
      </c>
      <c r="F138" s="4" t="s">
        <v>7</v>
      </c>
      <c r="G138" s="4" t="s">
        <v>8</v>
      </c>
      <c r="H138" s="4" t="s">
        <v>9</v>
      </c>
      <c r="I138" s="4" t="s">
        <v>10</v>
      </c>
      <c r="J138" s="4" t="s">
        <v>11</v>
      </c>
      <c r="K138" s="4" t="s">
        <v>12</v>
      </c>
      <c r="L138" s="4" t="s">
        <v>13</v>
      </c>
      <c r="M138" s="4" t="s">
        <v>14</v>
      </c>
      <c r="N138" s="4" t="s">
        <v>15</v>
      </c>
      <c r="O138" s="4" t="s">
        <v>16</v>
      </c>
    </row>
    <row r="139" spans="1:15" x14ac:dyDescent="0.2">
      <c r="A139" s="5"/>
      <c r="B139" s="5" t="s">
        <v>17</v>
      </c>
      <c r="C139" s="6">
        <v>19</v>
      </c>
      <c r="D139" s="6">
        <v>7</v>
      </c>
      <c r="E139" s="6">
        <v>17</v>
      </c>
      <c r="F139" s="6">
        <v>52</v>
      </c>
      <c r="G139" s="6">
        <v>33</v>
      </c>
      <c r="H139" s="6">
        <v>2</v>
      </c>
      <c r="I139" s="6">
        <v>1276</v>
      </c>
      <c r="J139" s="6">
        <v>1599</v>
      </c>
      <c r="K139" s="6"/>
      <c r="L139" s="6"/>
      <c r="M139" s="6"/>
      <c r="N139" s="6"/>
      <c r="O139" s="6">
        <f>SUM(C139:N139)</f>
        <v>3005</v>
      </c>
    </row>
    <row r="140" spans="1:15" x14ac:dyDescent="0.2">
      <c r="A140" s="31" t="s">
        <v>41</v>
      </c>
      <c r="B140" s="5" t="s">
        <v>19</v>
      </c>
      <c r="C140" s="6">
        <v>39</v>
      </c>
      <c r="D140" s="6">
        <v>6</v>
      </c>
      <c r="E140" s="6">
        <v>15</v>
      </c>
      <c r="F140" s="6">
        <v>25</v>
      </c>
      <c r="G140" s="6">
        <v>32</v>
      </c>
      <c r="H140" s="6">
        <v>11</v>
      </c>
      <c r="I140" s="6">
        <v>1238</v>
      </c>
      <c r="J140" s="6">
        <v>1606</v>
      </c>
      <c r="K140" s="6"/>
      <c r="L140" s="6"/>
      <c r="M140" s="6"/>
      <c r="N140" s="6"/>
      <c r="O140" s="6">
        <f>SUM(C140:N140)</f>
        <v>2972</v>
      </c>
    </row>
    <row r="141" spans="1:15" x14ac:dyDescent="0.2">
      <c r="A141" s="31" t="s">
        <v>31</v>
      </c>
      <c r="B141" s="5" t="s">
        <v>16</v>
      </c>
      <c r="C141" s="6">
        <f t="shared" ref="C141:L141" si="26">SUM(C139:C140)</f>
        <v>58</v>
      </c>
      <c r="D141" s="6">
        <f t="shared" si="26"/>
        <v>13</v>
      </c>
      <c r="E141" s="6">
        <f t="shared" si="26"/>
        <v>32</v>
      </c>
      <c r="F141" s="6">
        <f t="shared" si="26"/>
        <v>77</v>
      </c>
      <c r="G141" s="6">
        <f>SUM(G139:G140)</f>
        <v>65</v>
      </c>
      <c r="H141" s="6">
        <f t="shared" si="26"/>
        <v>13</v>
      </c>
      <c r="I141" s="6">
        <f t="shared" si="26"/>
        <v>2514</v>
      </c>
      <c r="J141" s="6">
        <f t="shared" si="26"/>
        <v>3205</v>
      </c>
      <c r="K141" s="6">
        <f t="shared" si="26"/>
        <v>0</v>
      </c>
      <c r="L141" s="6">
        <f t="shared" si="26"/>
        <v>0</v>
      </c>
      <c r="M141" s="6">
        <f>SUM(M139:M140)</f>
        <v>0</v>
      </c>
      <c r="N141" s="6">
        <f>SUM(N139:N140)</f>
        <v>0</v>
      </c>
      <c r="O141" s="6">
        <f>SUM(O139:O140)</f>
        <v>5977</v>
      </c>
    </row>
    <row r="142" spans="1:15" x14ac:dyDescent="0.2">
      <c r="A142" s="5"/>
      <c r="B142" s="5" t="s">
        <v>20</v>
      </c>
      <c r="C142" s="6">
        <v>16</v>
      </c>
      <c r="D142" s="6">
        <v>8</v>
      </c>
      <c r="E142" s="6">
        <v>18</v>
      </c>
      <c r="F142" s="6">
        <v>31</v>
      </c>
      <c r="G142" s="6">
        <v>21</v>
      </c>
      <c r="H142" s="6">
        <v>5</v>
      </c>
      <c r="I142" s="6">
        <v>20</v>
      </c>
      <c r="J142" s="6">
        <v>12</v>
      </c>
      <c r="K142" s="6"/>
      <c r="L142" s="6"/>
      <c r="M142" s="6"/>
      <c r="N142" s="6"/>
      <c r="O142" s="6">
        <f>SUM(C142:N142)</f>
        <v>131</v>
      </c>
    </row>
    <row r="143" spans="1:15" x14ac:dyDescent="0.2">
      <c r="A143" s="2"/>
      <c r="B143" s="2"/>
      <c r="C143" s="15"/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</row>
    <row r="144" spans="1:15" x14ac:dyDescent="0.2">
      <c r="A144" s="16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19"/>
      <c r="M144" s="2"/>
      <c r="N144" s="2"/>
      <c r="O144" s="12" t="s">
        <v>44</v>
      </c>
    </row>
    <row r="151" spans="2:15" x14ac:dyDescent="0.2">
      <c r="B151" s="9" t="s">
        <v>22</v>
      </c>
      <c r="C151" s="9" t="s">
        <v>45</v>
      </c>
      <c r="D151" s="9" t="s">
        <v>46</v>
      </c>
      <c r="E151" s="9" t="s">
        <v>47</v>
      </c>
      <c r="F151" s="9" t="s">
        <v>48</v>
      </c>
      <c r="G151" s="9" t="s">
        <v>49</v>
      </c>
      <c r="H151" s="9" t="s">
        <v>50</v>
      </c>
      <c r="I151" s="9" t="s">
        <v>51</v>
      </c>
      <c r="J151" s="9" t="s">
        <v>52</v>
      </c>
      <c r="K151" s="9" t="s">
        <v>53</v>
      </c>
      <c r="L151" s="9" t="s">
        <v>54</v>
      </c>
      <c r="M151" s="9" t="s">
        <v>55</v>
      </c>
      <c r="N151" s="9" t="s">
        <v>56</v>
      </c>
    </row>
    <row r="152" spans="2:15" x14ac:dyDescent="0.2">
      <c r="B152" s="9" t="s">
        <v>25</v>
      </c>
      <c r="C152" s="11">
        <f t="shared" ref="C152:N152" si="27">+C56+C105</f>
        <v>448592</v>
      </c>
      <c r="D152" s="11">
        <f t="shared" si="27"/>
        <v>362017</v>
      </c>
      <c r="E152" s="11">
        <f t="shared" si="27"/>
        <v>414817</v>
      </c>
      <c r="F152" s="11">
        <f t="shared" si="27"/>
        <v>417287</v>
      </c>
      <c r="G152" s="11">
        <f t="shared" si="27"/>
        <v>418960</v>
      </c>
      <c r="H152" s="11">
        <f t="shared" si="27"/>
        <v>445275</v>
      </c>
      <c r="I152" s="11">
        <f t="shared" si="27"/>
        <v>522177</v>
      </c>
      <c r="J152" s="11">
        <f t="shared" si="27"/>
        <v>506637</v>
      </c>
      <c r="K152" s="11">
        <f t="shared" si="27"/>
        <v>0</v>
      </c>
      <c r="L152" s="11">
        <f t="shared" si="27"/>
        <v>0</v>
      </c>
      <c r="M152" s="11">
        <f t="shared" si="27"/>
        <v>0</v>
      </c>
      <c r="N152" s="11">
        <f t="shared" si="27"/>
        <v>0</v>
      </c>
      <c r="O152" s="8"/>
    </row>
    <row r="153" spans="2:15" x14ac:dyDescent="0.2">
      <c r="B153" s="9" t="s">
        <v>26</v>
      </c>
      <c r="C153" s="11">
        <f t="shared" ref="C153:N153" si="28">+C62+C111</f>
        <v>91249</v>
      </c>
      <c r="D153" s="11">
        <f t="shared" si="28"/>
        <v>83984</v>
      </c>
      <c r="E153" s="11">
        <f t="shared" si="28"/>
        <v>94060</v>
      </c>
      <c r="F153" s="11">
        <f t="shared" si="28"/>
        <v>72768</v>
      </c>
      <c r="G153" s="11">
        <f t="shared" si="28"/>
        <v>25649</v>
      </c>
      <c r="H153" s="11">
        <f t="shared" si="28"/>
        <v>40600</v>
      </c>
      <c r="I153" s="11">
        <f t="shared" si="28"/>
        <v>51190</v>
      </c>
      <c r="J153" s="11">
        <f t="shared" si="28"/>
        <v>50740</v>
      </c>
      <c r="K153" s="11">
        <f t="shared" si="28"/>
        <v>0</v>
      </c>
      <c r="L153" s="11">
        <f t="shared" si="28"/>
        <v>0</v>
      </c>
      <c r="M153" s="11">
        <f t="shared" si="28"/>
        <v>0</v>
      </c>
      <c r="N153" s="11">
        <f t="shared" si="28"/>
        <v>0</v>
      </c>
      <c r="O153" s="8"/>
    </row>
    <row r="154" spans="2:15" x14ac:dyDescent="0.2">
      <c r="B154" s="9" t="s">
        <v>27</v>
      </c>
      <c r="C154" s="11">
        <f t="shared" ref="C154:N154" si="29">+C68+C117</f>
        <v>837458</v>
      </c>
      <c r="D154" s="11">
        <f t="shared" si="29"/>
        <v>779690</v>
      </c>
      <c r="E154" s="11">
        <f t="shared" si="29"/>
        <v>896193</v>
      </c>
      <c r="F154" s="11">
        <f t="shared" si="29"/>
        <v>826851</v>
      </c>
      <c r="G154" s="11">
        <f t="shared" si="29"/>
        <v>735279</v>
      </c>
      <c r="H154" s="11">
        <f t="shared" si="29"/>
        <v>774089</v>
      </c>
      <c r="I154" s="11">
        <f t="shared" si="29"/>
        <v>870724</v>
      </c>
      <c r="J154" s="11">
        <f t="shared" si="29"/>
        <v>771241</v>
      </c>
      <c r="K154" s="11">
        <f t="shared" si="29"/>
        <v>0</v>
      </c>
      <c r="L154" s="11">
        <f t="shared" si="29"/>
        <v>0</v>
      </c>
      <c r="M154" s="11">
        <f t="shared" si="29"/>
        <v>0</v>
      </c>
      <c r="N154" s="11">
        <f t="shared" si="29"/>
        <v>0</v>
      </c>
      <c r="O154" s="8"/>
    </row>
    <row r="155" spans="2:15" x14ac:dyDescent="0.2">
      <c r="B155" s="9" t="s">
        <v>28</v>
      </c>
      <c r="C155" s="11">
        <f t="shared" ref="C155:N155" si="30">+C74+C123</f>
        <v>19689</v>
      </c>
      <c r="D155" s="11">
        <f t="shared" si="30"/>
        <v>17398</v>
      </c>
      <c r="E155" s="11">
        <f t="shared" si="30"/>
        <v>16262</v>
      </c>
      <c r="F155" s="11">
        <f t="shared" si="30"/>
        <v>13100</v>
      </c>
      <c r="G155" s="11">
        <f t="shared" si="30"/>
        <v>6336</v>
      </c>
      <c r="H155" s="11">
        <f t="shared" si="30"/>
        <v>8640</v>
      </c>
      <c r="I155" s="11">
        <f t="shared" si="30"/>
        <v>15197</v>
      </c>
      <c r="J155" s="11">
        <f t="shared" si="30"/>
        <v>10729</v>
      </c>
      <c r="K155" s="11">
        <f t="shared" si="30"/>
        <v>0</v>
      </c>
      <c r="L155" s="11">
        <f t="shared" si="30"/>
        <v>0</v>
      </c>
      <c r="M155" s="11">
        <f t="shared" si="30"/>
        <v>0</v>
      </c>
      <c r="N155" s="11">
        <f t="shared" si="30"/>
        <v>0</v>
      </c>
      <c r="O155" s="8"/>
    </row>
    <row r="156" spans="2:15" x14ac:dyDescent="0.2">
      <c r="B156" s="9" t="s">
        <v>29</v>
      </c>
      <c r="C156" s="11">
        <f t="shared" ref="C156:N156" si="31">+C80+C129</f>
        <v>163957</v>
      </c>
      <c r="D156" s="11">
        <f t="shared" si="31"/>
        <v>129068</v>
      </c>
      <c r="E156" s="11">
        <f t="shared" si="31"/>
        <v>158322</v>
      </c>
      <c r="F156" s="11">
        <f t="shared" si="31"/>
        <v>159738</v>
      </c>
      <c r="G156" s="11">
        <f t="shared" si="31"/>
        <v>162241</v>
      </c>
      <c r="H156" s="11">
        <f t="shared" si="31"/>
        <v>182582</v>
      </c>
      <c r="I156" s="11">
        <f t="shared" si="31"/>
        <v>225098</v>
      </c>
      <c r="J156" s="11">
        <f t="shared" si="31"/>
        <v>216900</v>
      </c>
      <c r="K156" s="11">
        <f t="shared" si="31"/>
        <v>0</v>
      </c>
      <c r="L156" s="11">
        <f t="shared" si="31"/>
        <v>0</v>
      </c>
      <c r="M156" s="11">
        <f t="shared" si="31"/>
        <v>0</v>
      </c>
      <c r="N156" s="11">
        <f t="shared" si="31"/>
        <v>0</v>
      </c>
      <c r="O156" s="8"/>
    </row>
    <row r="157" spans="2:15" x14ac:dyDescent="0.2">
      <c r="B157" s="9" t="s">
        <v>30</v>
      </c>
      <c r="C157" s="11">
        <f t="shared" ref="C157:N157" si="32">+C86+C135</f>
        <v>6507</v>
      </c>
      <c r="D157" s="11">
        <f t="shared" si="32"/>
        <v>6186</v>
      </c>
      <c r="E157" s="11">
        <f t="shared" si="32"/>
        <v>6838</v>
      </c>
      <c r="F157" s="11">
        <f t="shared" si="32"/>
        <v>8496</v>
      </c>
      <c r="G157" s="11">
        <f t="shared" si="32"/>
        <v>7710</v>
      </c>
      <c r="H157" s="11">
        <f t="shared" si="32"/>
        <v>7888</v>
      </c>
      <c r="I157" s="11">
        <f t="shared" si="32"/>
        <v>8876</v>
      </c>
      <c r="J157" s="11">
        <f t="shared" si="32"/>
        <v>9312</v>
      </c>
      <c r="K157" s="11">
        <f t="shared" si="32"/>
        <v>0</v>
      </c>
      <c r="L157" s="11">
        <f t="shared" si="32"/>
        <v>0</v>
      </c>
      <c r="M157" s="11">
        <f t="shared" si="32"/>
        <v>0</v>
      </c>
      <c r="N157" s="11">
        <f t="shared" si="32"/>
        <v>0</v>
      </c>
      <c r="O157" s="8"/>
    </row>
    <row r="158" spans="2:15" x14ac:dyDescent="0.2">
      <c r="B158" s="9" t="s">
        <v>31</v>
      </c>
      <c r="C158" s="11">
        <f t="shared" ref="C158:N158" si="33">+C92+C141</f>
        <v>13609</v>
      </c>
      <c r="D158" s="11">
        <f t="shared" si="33"/>
        <v>14853</v>
      </c>
      <c r="E158" s="11">
        <f t="shared" si="33"/>
        <v>18149</v>
      </c>
      <c r="F158" s="11">
        <f t="shared" si="33"/>
        <v>14632</v>
      </c>
      <c r="G158" s="11">
        <f t="shared" si="33"/>
        <v>7069</v>
      </c>
      <c r="H158" s="11">
        <f t="shared" si="33"/>
        <v>4774</v>
      </c>
      <c r="I158" s="11">
        <f t="shared" si="33"/>
        <v>10651</v>
      </c>
      <c r="J158" s="11">
        <f t="shared" si="33"/>
        <v>11872</v>
      </c>
      <c r="K158" s="11">
        <f t="shared" si="33"/>
        <v>0</v>
      </c>
      <c r="L158" s="11">
        <f t="shared" si="33"/>
        <v>0</v>
      </c>
      <c r="M158" s="11">
        <f t="shared" si="33"/>
        <v>0</v>
      </c>
      <c r="N158" s="11">
        <f t="shared" si="33"/>
        <v>0</v>
      </c>
      <c r="O158" s="8"/>
    </row>
    <row r="175" spans="3:15" x14ac:dyDescent="0.2">
      <c r="O175" s="28"/>
    </row>
    <row r="176" spans="3:15" x14ac:dyDescent="0.2">
      <c r="C176" s="9" t="s">
        <v>22</v>
      </c>
      <c r="D176" s="9" t="s">
        <v>76</v>
      </c>
      <c r="E176" s="9" t="s">
        <v>85</v>
      </c>
    </row>
    <row r="177" spans="3:9" x14ac:dyDescent="0.2">
      <c r="C177" s="9" t="s">
        <v>25</v>
      </c>
      <c r="D177" s="26">
        <v>3008515</v>
      </c>
      <c r="E177" s="26">
        <f>+O105+O56</f>
        <v>3535762</v>
      </c>
      <c r="H177" s="8"/>
    </row>
    <row r="178" spans="3:9" x14ac:dyDescent="0.2">
      <c r="C178" s="9" t="s">
        <v>26</v>
      </c>
      <c r="D178" s="26">
        <v>437385</v>
      </c>
      <c r="E178" s="26">
        <f>+O111+O62</f>
        <v>510240</v>
      </c>
      <c r="H178" s="8"/>
      <c r="I178" s="23"/>
    </row>
    <row r="179" spans="3:9" x14ac:dyDescent="0.2">
      <c r="C179" s="9" t="s">
        <v>27</v>
      </c>
      <c r="D179" s="26">
        <v>5692579</v>
      </c>
      <c r="E179" s="26">
        <f>+O117+O68</f>
        <v>6491525</v>
      </c>
      <c r="H179" s="8"/>
      <c r="I179" s="23"/>
    </row>
    <row r="180" spans="3:9" x14ac:dyDescent="0.2">
      <c r="C180" s="9" t="s">
        <v>28</v>
      </c>
      <c r="D180" s="26">
        <v>331114</v>
      </c>
      <c r="E180" s="26">
        <f>+O123+O74</f>
        <v>107351</v>
      </c>
      <c r="H180" s="8"/>
      <c r="I180" s="23"/>
    </row>
    <row r="181" spans="3:9" x14ac:dyDescent="0.2">
      <c r="C181" s="9" t="s">
        <v>29</v>
      </c>
      <c r="D181" s="26">
        <v>1123492</v>
      </c>
      <c r="E181" s="26">
        <f>+O129+O80</f>
        <v>1397906</v>
      </c>
      <c r="H181" s="8"/>
      <c r="I181" s="23"/>
    </row>
    <row r="182" spans="3:9" x14ac:dyDescent="0.2">
      <c r="C182" s="9" t="s">
        <v>30</v>
      </c>
      <c r="D182" s="26">
        <v>54872</v>
      </c>
      <c r="E182" s="26">
        <f>+O135+O86</f>
        <v>61813</v>
      </c>
      <c r="H182" s="8"/>
      <c r="I182" s="23"/>
    </row>
    <row r="183" spans="3:9" x14ac:dyDescent="0.2">
      <c r="C183" s="9" t="s">
        <v>31</v>
      </c>
      <c r="D183" s="26">
        <v>39329</v>
      </c>
      <c r="E183" s="26">
        <f>+O141+O92</f>
        <v>95609</v>
      </c>
      <c r="H183" s="8"/>
      <c r="I183" s="23"/>
    </row>
    <row r="184" spans="3:9" x14ac:dyDescent="0.2">
      <c r="D184" s="33">
        <f>SUM(D177:D183)</f>
        <v>10687286</v>
      </c>
      <c r="E184" s="33">
        <f>SUM(E177:E183)</f>
        <v>12200206</v>
      </c>
      <c r="F184" s="24">
        <f>+E184/D184-1</f>
        <v>0.14156260064529014</v>
      </c>
      <c r="I184" s="23"/>
    </row>
    <row r="197" spans="1:15" x14ac:dyDescent="0.2">
      <c r="O197" s="12" t="s">
        <v>57</v>
      </c>
    </row>
    <row r="199" spans="1:15" x14ac:dyDescent="0.2">
      <c r="A199" s="40" t="s">
        <v>80</v>
      </c>
      <c r="B199" s="41"/>
      <c r="C199" s="41"/>
      <c r="D199" s="41"/>
      <c r="E199" s="41"/>
      <c r="F199" s="41"/>
      <c r="G199" s="41"/>
      <c r="H199" s="41"/>
      <c r="I199" s="41"/>
      <c r="J199" s="41"/>
      <c r="K199" s="41"/>
      <c r="L199" s="41"/>
      <c r="M199" s="41"/>
      <c r="N199" s="41"/>
      <c r="O199" s="42"/>
    </row>
    <row r="200" spans="1:15" x14ac:dyDescent="0.2">
      <c r="A200" s="3"/>
      <c r="B200" s="4" t="s">
        <v>3</v>
      </c>
      <c r="C200" s="4" t="s">
        <v>4</v>
      </c>
      <c r="D200" s="4" t="s">
        <v>5</v>
      </c>
      <c r="E200" s="4" t="s">
        <v>6</v>
      </c>
      <c r="F200" s="4" t="s">
        <v>7</v>
      </c>
      <c r="G200" s="4" t="s">
        <v>8</v>
      </c>
      <c r="H200" s="4" t="s">
        <v>9</v>
      </c>
      <c r="I200" s="4" t="s">
        <v>10</v>
      </c>
      <c r="J200" s="4" t="s">
        <v>11</v>
      </c>
      <c r="K200" s="4" t="s">
        <v>12</v>
      </c>
      <c r="L200" s="4" t="s">
        <v>13</v>
      </c>
      <c r="M200" s="4" t="s">
        <v>14</v>
      </c>
      <c r="N200" s="4" t="s">
        <v>15</v>
      </c>
      <c r="O200" s="4" t="s">
        <v>16</v>
      </c>
    </row>
    <row r="201" spans="1:15" x14ac:dyDescent="0.2">
      <c r="A201" s="5"/>
      <c r="B201" s="5" t="s">
        <v>58</v>
      </c>
      <c r="C201" s="10">
        <v>2144</v>
      </c>
      <c r="D201" s="10">
        <v>2090</v>
      </c>
      <c r="E201" s="10">
        <v>2240</v>
      </c>
      <c r="F201" s="10">
        <v>2097</v>
      </c>
      <c r="G201" s="10">
        <v>2078</v>
      </c>
      <c r="H201" s="10">
        <v>1974</v>
      </c>
      <c r="I201" s="10">
        <v>2134</v>
      </c>
      <c r="J201" s="6">
        <v>2124</v>
      </c>
      <c r="K201" s="10"/>
      <c r="L201" s="10"/>
      <c r="M201" s="10"/>
      <c r="N201" s="10"/>
      <c r="O201" s="6">
        <f>SUM(C201:N201)</f>
        <v>16881</v>
      </c>
    </row>
    <row r="202" spans="1:15" x14ac:dyDescent="0.2">
      <c r="A202" s="7" t="s">
        <v>59</v>
      </c>
      <c r="B202" s="5" t="s">
        <v>60</v>
      </c>
      <c r="C202" s="10">
        <v>2286</v>
      </c>
      <c r="D202" s="10">
        <v>2227</v>
      </c>
      <c r="E202" s="10">
        <v>2356</v>
      </c>
      <c r="F202" s="10">
        <v>2205</v>
      </c>
      <c r="G202" s="10">
        <v>2211</v>
      </c>
      <c r="H202" s="10">
        <v>2078</v>
      </c>
      <c r="I202" s="10">
        <v>2273</v>
      </c>
      <c r="J202" s="6">
        <v>2222</v>
      </c>
      <c r="K202" s="10"/>
      <c r="L202" s="10"/>
      <c r="M202" s="10"/>
      <c r="N202" s="10"/>
      <c r="O202" s="6">
        <f>SUM(C202:N202)</f>
        <v>17858</v>
      </c>
    </row>
    <row r="203" spans="1:15" x14ac:dyDescent="0.2">
      <c r="A203" s="5"/>
      <c r="B203" s="5" t="s">
        <v>16</v>
      </c>
      <c r="C203" s="6">
        <f>SUM(C201:C202)</f>
        <v>4430</v>
      </c>
      <c r="D203" s="6">
        <f>SUM(D201:D202)</f>
        <v>4317</v>
      </c>
      <c r="E203" s="6">
        <f>SUM(E201:E202)</f>
        <v>4596</v>
      </c>
      <c r="F203" s="6">
        <f>SUM(F201:F202)</f>
        <v>4302</v>
      </c>
      <c r="G203" s="6">
        <f t="shared" ref="G203:N203" si="34">SUM(G201:G202)</f>
        <v>4289</v>
      </c>
      <c r="H203" s="6">
        <f t="shared" si="34"/>
        <v>4052</v>
      </c>
      <c r="I203" s="6">
        <f t="shared" si="34"/>
        <v>4407</v>
      </c>
      <c r="J203" s="6">
        <f t="shared" si="34"/>
        <v>4346</v>
      </c>
      <c r="K203" s="6">
        <f t="shared" si="34"/>
        <v>0</v>
      </c>
      <c r="L203" s="6">
        <f t="shared" si="34"/>
        <v>0</v>
      </c>
      <c r="M203" s="6">
        <f t="shared" si="34"/>
        <v>0</v>
      </c>
      <c r="N203" s="6">
        <f t="shared" si="34"/>
        <v>0</v>
      </c>
      <c r="O203" s="6">
        <f>SUM(O201:O202)</f>
        <v>34739</v>
      </c>
    </row>
    <row r="204" spans="1:15" x14ac:dyDescent="0.2">
      <c r="O204" s="12"/>
    </row>
    <row r="205" spans="1:15" x14ac:dyDescent="0.2">
      <c r="A205" s="39" t="s">
        <v>83</v>
      </c>
      <c r="B205" s="39"/>
      <c r="C205" s="39"/>
      <c r="D205" s="39"/>
      <c r="E205" s="39"/>
      <c r="F205" s="39"/>
      <c r="G205" s="39"/>
      <c r="H205" s="39"/>
      <c r="I205" s="39"/>
      <c r="J205" s="39"/>
      <c r="K205" s="39"/>
      <c r="L205" s="39"/>
      <c r="M205" s="39"/>
      <c r="N205" s="39"/>
      <c r="O205" s="39"/>
    </row>
    <row r="206" spans="1:15" x14ac:dyDescent="0.2">
      <c r="A206" s="3"/>
      <c r="B206" s="4" t="s">
        <v>3</v>
      </c>
      <c r="C206" s="4" t="s">
        <v>4</v>
      </c>
      <c r="D206" s="4" t="s">
        <v>5</v>
      </c>
      <c r="E206" s="4" t="s">
        <v>6</v>
      </c>
      <c r="F206" s="4" t="s">
        <v>7</v>
      </c>
      <c r="G206" s="4" t="s">
        <v>8</v>
      </c>
      <c r="H206" s="4" t="s">
        <v>9</v>
      </c>
      <c r="I206" s="4" t="s">
        <v>10</v>
      </c>
      <c r="J206" s="4" t="s">
        <v>11</v>
      </c>
      <c r="K206" s="4" t="s">
        <v>12</v>
      </c>
      <c r="L206" s="4" t="s">
        <v>13</v>
      </c>
      <c r="M206" s="4" t="s">
        <v>14</v>
      </c>
      <c r="N206" s="4" t="s">
        <v>15</v>
      </c>
      <c r="O206" s="4" t="s">
        <v>16</v>
      </c>
    </row>
    <row r="207" spans="1:15" x14ac:dyDescent="0.2">
      <c r="A207" s="5"/>
      <c r="B207" s="5" t="s">
        <v>58</v>
      </c>
      <c r="C207" s="10">
        <v>178</v>
      </c>
      <c r="D207" s="10">
        <v>211</v>
      </c>
      <c r="E207" s="10">
        <v>209</v>
      </c>
      <c r="F207" s="10">
        <v>186</v>
      </c>
      <c r="G207" s="10">
        <v>164</v>
      </c>
      <c r="H207" s="10">
        <v>177</v>
      </c>
      <c r="I207" s="10">
        <v>156</v>
      </c>
      <c r="J207" s="6">
        <v>106</v>
      </c>
      <c r="K207" s="10"/>
      <c r="L207" s="10"/>
      <c r="M207" s="10"/>
      <c r="N207" s="10"/>
      <c r="O207" s="6">
        <f>SUM(C207:N207)</f>
        <v>1387</v>
      </c>
    </row>
    <row r="208" spans="1:15" x14ac:dyDescent="0.2">
      <c r="A208" s="7" t="s">
        <v>61</v>
      </c>
      <c r="B208" s="5" t="s">
        <v>60</v>
      </c>
      <c r="C208" s="10">
        <v>171</v>
      </c>
      <c r="D208" s="10">
        <v>204</v>
      </c>
      <c r="E208" s="10">
        <v>200</v>
      </c>
      <c r="F208" s="10">
        <v>177</v>
      </c>
      <c r="G208" s="10">
        <v>147</v>
      </c>
      <c r="H208" s="10">
        <v>184</v>
      </c>
      <c r="I208" s="10">
        <v>155</v>
      </c>
      <c r="J208" s="6">
        <v>102</v>
      </c>
      <c r="K208" s="10"/>
      <c r="L208" s="10"/>
      <c r="M208" s="10"/>
      <c r="N208" s="10"/>
      <c r="O208" s="6">
        <f>SUM(C208:N208)</f>
        <v>1340</v>
      </c>
    </row>
    <row r="209" spans="1:15" x14ac:dyDescent="0.2">
      <c r="A209" s="5"/>
      <c r="B209" s="5" t="s">
        <v>16</v>
      </c>
      <c r="C209" s="6">
        <f>SUM(C207:C208)</f>
        <v>349</v>
      </c>
      <c r="D209" s="6">
        <f>SUM(D207:D208)</f>
        <v>415</v>
      </c>
      <c r="E209" s="6">
        <f>SUM(E207:E208)</f>
        <v>409</v>
      </c>
      <c r="F209" s="6">
        <f>SUM(F207:F208)</f>
        <v>363</v>
      </c>
      <c r="G209" s="6">
        <f t="shared" ref="G209:N209" si="35">SUM(G207:G208)</f>
        <v>311</v>
      </c>
      <c r="H209" s="6">
        <f t="shared" si="35"/>
        <v>361</v>
      </c>
      <c r="I209" s="6">
        <f t="shared" si="35"/>
        <v>311</v>
      </c>
      <c r="J209" s="6">
        <f t="shared" si="35"/>
        <v>208</v>
      </c>
      <c r="K209" s="6">
        <f t="shared" si="35"/>
        <v>0</v>
      </c>
      <c r="L209" s="6">
        <f t="shared" si="35"/>
        <v>0</v>
      </c>
      <c r="M209" s="6">
        <f t="shared" si="35"/>
        <v>0</v>
      </c>
      <c r="N209" s="6">
        <f t="shared" si="35"/>
        <v>0</v>
      </c>
      <c r="O209" s="6">
        <f>SUM(O207:O208)</f>
        <v>2727</v>
      </c>
    </row>
    <row r="210" spans="1:15" x14ac:dyDescent="0.2">
      <c r="A210" s="2"/>
      <c r="B210" s="2"/>
      <c r="C210" s="13"/>
      <c r="D210" s="13"/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3"/>
    </row>
    <row r="211" spans="1:15" x14ac:dyDescent="0.2">
      <c r="A211" s="39" t="s">
        <v>82</v>
      </c>
      <c r="B211" s="39"/>
      <c r="C211" s="39"/>
      <c r="D211" s="39"/>
      <c r="E211" s="39"/>
      <c r="F211" s="39"/>
      <c r="G211" s="39"/>
      <c r="H211" s="39"/>
      <c r="I211" s="39"/>
      <c r="J211" s="39"/>
      <c r="K211" s="39"/>
      <c r="L211" s="39"/>
      <c r="M211" s="39"/>
      <c r="N211" s="39"/>
      <c r="O211" s="39"/>
    </row>
    <row r="212" spans="1:15" x14ac:dyDescent="0.2">
      <c r="A212" s="3"/>
      <c r="B212" s="4" t="s">
        <v>3</v>
      </c>
      <c r="C212" s="4" t="s">
        <v>4</v>
      </c>
      <c r="D212" s="4" t="s">
        <v>5</v>
      </c>
      <c r="E212" s="4" t="s">
        <v>6</v>
      </c>
      <c r="F212" s="4" t="s">
        <v>7</v>
      </c>
      <c r="G212" s="4" t="s">
        <v>8</v>
      </c>
      <c r="H212" s="4" t="s">
        <v>9</v>
      </c>
      <c r="I212" s="4" t="s">
        <v>10</v>
      </c>
      <c r="J212" s="4" t="s">
        <v>11</v>
      </c>
      <c r="K212" s="4" t="s">
        <v>12</v>
      </c>
      <c r="L212" s="4" t="s">
        <v>13</v>
      </c>
      <c r="M212" s="4" t="s">
        <v>14</v>
      </c>
      <c r="N212" s="4" t="s">
        <v>15</v>
      </c>
      <c r="O212" s="4" t="s">
        <v>16</v>
      </c>
    </row>
    <row r="213" spans="1:15" x14ac:dyDescent="0.2">
      <c r="A213" s="5"/>
      <c r="B213" s="5" t="s">
        <v>58</v>
      </c>
      <c r="C213" s="10">
        <v>85</v>
      </c>
      <c r="D213" s="10">
        <v>99</v>
      </c>
      <c r="E213" s="10">
        <v>113</v>
      </c>
      <c r="F213" s="10">
        <v>94</v>
      </c>
      <c r="G213" s="10">
        <v>105</v>
      </c>
      <c r="H213" s="10">
        <v>97</v>
      </c>
      <c r="I213" s="10">
        <v>91</v>
      </c>
      <c r="J213" s="6">
        <v>104</v>
      </c>
      <c r="K213" s="10"/>
      <c r="L213" s="10"/>
      <c r="M213" s="10"/>
      <c r="N213" s="10"/>
      <c r="O213" s="6">
        <f>SUM(C213:N213)</f>
        <v>788</v>
      </c>
    </row>
    <row r="214" spans="1:15" x14ac:dyDescent="0.2">
      <c r="A214" s="7" t="s">
        <v>65</v>
      </c>
      <c r="B214" s="5" t="s">
        <v>60</v>
      </c>
      <c r="C214" s="10">
        <v>82</v>
      </c>
      <c r="D214" s="10">
        <v>100</v>
      </c>
      <c r="E214" s="10">
        <v>113</v>
      </c>
      <c r="F214" s="10">
        <v>94</v>
      </c>
      <c r="G214" s="10">
        <v>106</v>
      </c>
      <c r="H214" s="10">
        <v>99</v>
      </c>
      <c r="I214" s="10">
        <v>91</v>
      </c>
      <c r="J214" s="6">
        <v>105</v>
      </c>
      <c r="K214" s="10"/>
      <c r="L214" s="10"/>
      <c r="M214" s="10"/>
      <c r="N214" s="10"/>
      <c r="O214" s="6">
        <f>SUM(C214:N214)</f>
        <v>790</v>
      </c>
    </row>
    <row r="215" spans="1:15" x14ac:dyDescent="0.2">
      <c r="A215" s="7" t="s">
        <v>66</v>
      </c>
      <c r="B215" s="5" t="s">
        <v>16</v>
      </c>
      <c r="C215" s="6">
        <f>SUM(C213:C214)</f>
        <v>167</v>
      </c>
      <c r="D215" s="6">
        <f>SUM(D213:D214)</f>
        <v>199</v>
      </c>
      <c r="E215" s="6">
        <f>SUM(E213:E214)</f>
        <v>226</v>
      </c>
      <c r="F215" s="6">
        <f>SUM(F213:F214)</f>
        <v>188</v>
      </c>
      <c r="G215" s="6">
        <f t="shared" ref="G215:N215" si="36">SUM(G213:G214)</f>
        <v>211</v>
      </c>
      <c r="H215" s="6">
        <f t="shared" si="36"/>
        <v>196</v>
      </c>
      <c r="I215" s="6">
        <f t="shared" si="36"/>
        <v>182</v>
      </c>
      <c r="J215" s="6">
        <f t="shared" si="36"/>
        <v>209</v>
      </c>
      <c r="K215" s="6">
        <f t="shared" si="36"/>
        <v>0</v>
      </c>
      <c r="L215" s="6">
        <f t="shared" si="36"/>
        <v>0</v>
      </c>
      <c r="M215" s="6">
        <f t="shared" si="36"/>
        <v>0</v>
      </c>
      <c r="N215" s="6">
        <f t="shared" si="36"/>
        <v>0</v>
      </c>
      <c r="O215" s="6">
        <f>SUM(O213:O214)</f>
        <v>1578</v>
      </c>
    </row>
    <row r="217" spans="1:15" x14ac:dyDescent="0.2">
      <c r="A217" s="39" t="s">
        <v>81</v>
      </c>
      <c r="B217" s="39"/>
      <c r="C217" s="39"/>
      <c r="D217" s="39"/>
      <c r="E217" s="39"/>
      <c r="F217" s="39"/>
      <c r="G217" s="39"/>
      <c r="H217" s="39"/>
      <c r="I217" s="39"/>
      <c r="J217" s="39"/>
      <c r="K217" s="39"/>
      <c r="L217" s="39"/>
      <c r="M217" s="39"/>
      <c r="N217" s="39"/>
      <c r="O217" s="39"/>
    </row>
    <row r="218" spans="1:15" x14ac:dyDescent="0.2">
      <c r="A218" s="3"/>
      <c r="B218" s="4" t="s">
        <v>3</v>
      </c>
      <c r="C218" s="4" t="s">
        <v>4</v>
      </c>
      <c r="D218" s="4" t="s">
        <v>5</v>
      </c>
      <c r="E218" s="4" t="s">
        <v>6</v>
      </c>
      <c r="F218" s="4" t="s">
        <v>7</v>
      </c>
      <c r="G218" s="4" t="s">
        <v>8</v>
      </c>
      <c r="H218" s="4" t="s">
        <v>9</v>
      </c>
      <c r="I218" s="4" t="s">
        <v>10</v>
      </c>
      <c r="J218" s="4" t="s">
        <v>11</v>
      </c>
      <c r="K218" s="4" t="s">
        <v>12</v>
      </c>
      <c r="L218" s="4" t="s">
        <v>13</v>
      </c>
      <c r="M218" s="4" t="s">
        <v>14</v>
      </c>
      <c r="N218" s="4" t="s">
        <v>15</v>
      </c>
      <c r="O218" s="4" t="s">
        <v>16</v>
      </c>
    </row>
    <row r="219" spans="1:15" x14ac:dyDescent="0.2">
      <c r="A219" s="5"/>
      <c r="B219" s="5" t="s">
        <v>58</v>
      </c>
      <c r="C219" s="10">
        <v>136</v>
      </c>
      <c r="D219" s="10">
        <v>140</v>
      </c>
      <c r="E219" s="10">
        <v>178</v>
      </c>
      <c r="F219" s="10">
        <v>154</v>
      </c>
      <c r="G219" s="10">
        <v>178</v>
      </c>
      <c r="H219" s="10">
        <v>168</v>
      </c>
      <c r="I219" s="10">
        <v>154</v>
      </c>
      <c r="J219" s="6">
        <v>152</v>
      </c>
      <c r="K219" s="10"/>
      <c r="L219" s="10"/>
      <c r="M219" s="10"/>
      <c r="N219" s="10"/>
      <c r="O219" s="6">
        <f>SUM(C219:N219)</f>
        <v>1260</v>
      </c>
    </row>
    <row r="220" spans="1:15" x14ac:dyDescent="0.2">
      <c r="A220" s="7" t="s">
        <v>65</v>
      </c>
      <c r="B220" s="5" t="s">
        <v>60</v>
      </c>
      <c r="C220" s="10">
        <v>139</v>
      </c>
      <c r="D220" s="10">
        <v>142</v>
      </c>
      <c r="E220" s="10">
        <v>179</v>
      </c>
      <c r="F220" s="10">
        <v>156</v>
      </c>
      <c r="G220" s="10">
        <v>178</v>
      </c>
      <c r="H220" s="10">
        <v>168</v>
      </c>
      <c r="I220" s="10">
        <v>155</v>
      </c>
      <c r="J220" s="6">
        <v>152</v>
      </c>
      <c r="K220" s="10"/>
      <c r="L220" s="10"/>
      <c r="M220" s="10"/>
      <c r="N220" s="10"/>
      <c r="O220" s="6">
        <f>SUM(C220:N220)</f>
        <v>1269</v>
      </c>
    </row>
    <row r="221" spans="1:15" x14ac:dyDescent="0.2">
      <c r="A221" s="7" t="s">
        <v>67</v>
      </c>
      <c r="B221" s="5" t="s">
        <v>16</v>
      </c>
      <c r="C221" s="6">
        <f>SUM(C219:C220)</f>
        <v>275</v>
      </c>
      <c r="D221" s="6">
        <f>SUM(D219:D220)</f>
        <v>282</v>
      </c>
      <c r="E221" s="6">
        <f>SUM(E219:E220)</f>
        <v>357</v>
      </c>
      <c r="F221" s="6">
        <f>SUM(F219:F220)</f>
        <v>310</v>
      </c>
      <c r="G221" s="6">
        <f t="shared" ref="G221:N221" si="37">SUM(G219:G220)</f>
        <v>356</v>
      </c>
      <c r="H221" s="6">
        <f t="shared" si="37"/>
        <v>336</v>
      </c>
      <c r="I221" s="6">
        <f t="shared" si="37"/>
        <v>309</v>
      </c>
      <c r="J221" s="6">
        <f t="shared" si="37"/>
        <v>304</v>
      </c>
      <c r="K221" s="6">
        <f t="shared" si="37"/>
        <v>0</v>
      </c>
      <c r="L221" s="6">
        <f t="shared" si="37"/>
        <v>0</v>
      </c>
      <c r="M221" s="6">
        <f t="shared" si="37"/>
        <v>0</v>
      </c>
      <c r="N221" s="6">
        <f t="shared" si="37"/>
        <v>0</v>
      </c>
      <c r="O221" s="6">
        <f>SUM(O219:O220)</f>
        <v>2529</v>
      </c>
    </row>
    <row r="223" spans="1:15" ht="15.75" x14ac:dyDescent="0.2">
      <c r="A223" s="34"/>
      <c r="B223" s="34"/>
      <c r="C223" s="34"/>
      <c r="D223" s="34"/>
      <c r="E223" s="34"/>
      <c r="F223" s="34"/>
      <c r="G223" s="34"/>
      <c r="H223" s="34"/>
      <c r="I223" s="34"/>
      <c r="J223" s="34"/>
      <c r="K223" s="34"/>
      <c r="L223" s="34"/>
      <c r="M223" s="34"/>
      <c r="N223" s="34"/>
      <c r="O223" s="34"/>
    </row>
    <row r="224" spans="1:15" ht="15.75" x14ac:dyDescent="0.2">
      <c r="A224" s="35"/>
      <c r="B224" s="35"/>
      <c r="C224" s="35"/>
      <c r="D224" s="35"/>
      <c r="E224" s="35"/>
      <c r="F224" s="35"/>
      <c r="G224" s="35"/>
      <c r="H224" s="35"/>
      <c r="I224" s="35"/>
      <c r="J224" s="35"/>
      <c r="K224" s="35"/>
      <c r="L224" s="35"/>
      <c r="M224" s="35"/>
      <c r="N224" s="35"/>
      <c r="O224" s="35"/>
    </row>
    <row r="225" spans="1:15" x14ac:dyDescent="0.2">
      <c r="A225" s="32" t="s">
        <v>69</v>
      </c>
    </row>
    <row r="226" spans="1:15" x14ac:dyDescent="0.2">
      <c r="A226" s="1" t="s">
        <v>68</v>
      </c>
    </row>
    <row r="227" spans="1:15" x14ac:dyDescent="0.2">
      <c r="A227" s="1" t="s">
        <v>70</v>
      </c>
    </row>
    <row r="228" spans="1:15" x14ac:dyDescent="0.2">
      <c r="A228" s="1" t="s">
        <v>71</v>
      </c>
    </row>
    <row r="229" spans="1:15" x14ac:dyDescent="0.2">
      <c r="A229" s="1" t="s">
        <v>72</v>
      </c>
    </row>
    <row r="230" spans="1:15" x14ac:dyDescent="0.2">
      <c r="A230" s="1" t="s">
        <v>73</v>
      </c>
    </row>
    <row r="231" spans="1:15" x14ac:dyDescent="0.2">
      <c r="A231" s="1" t="s">
        <v>74</v>
      </c>
    </row>
    <row r="232" spans="1:15" x14ac:dyDescent="0.2">
      <c r="A232" s="1" t="s">
        <v>75</v>
      </c>
      <c r="O232" s="12" t="s">
        <v>62</v>
      </c>
    </row>
    <row r="237" spans="1:15" ht="14.25" x14ac:dyDescent="0.2">
      <c r="A237" s="27"/>
    </row>
  </sheetData>
  <mergeCells count="16">
    <mergeCell ref="A223:O223"/>
    <mergeCell ref="A224:O224"/>
    <mergeCell ref="A40:B40"/>
    <mergeCell ref="A6:O6"/>
    <mergeCell ref="A7:O7"/>
    <mergeCell ref="A8:O8"/>
    <mergeCell ref="A31:O31"/>
    <mergeCell ref="A211:O211"/>
    <mergeCell ref="A217:O217"/>
    <mergeCell ref="A50:O50"/>
    <mergeCell ref="A99:O99"/>
    <mergeCell ref="A42:O42"/>
    <mergeCell ref="A52:O52"/>
    <mergeCell ref="A101:O101"/>
    <mergeCell ref="A199:O199"/>
    <mergeCell ref="A205:O205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68" fitToHeight="0" orientation="landscape" r:id="rId1"/>
  <rowBreaks count="4" manualBreakCount="4">
    <brk id="48" max="14" man="1"/>
    <brk id="96" max="14" man="1"/>
    <brk id="144" max="14" man="1"/>
    <brk id="197" max="14" man="1"/>
  </rowBreaks>
  <colBreaks count="1" manualBreakCount="1">
    <brk id="15" max="256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CE96156F162A64D815805135D49172F" ma:contentTypeVersion="11" ma:contentTypeDescription="Crear nuevo documento." ma:contentTypeScope="" ma:versionID="d67775540f7bc4f02210dce6fbc36998">
  <xsd:schema xmlns:xsd="http://www.w3.org/2001/XMLSchema" xmlns:xs="http://www.w3.org/2001/XMLSchema" xmlns:p="http://schemas.microsoft.com/office/2006/metadata/properties" xmlns:ns2="8bd4247e-f80a-4d0f-bb65-3e3f252f37d7" xmlns:ns3="3ab2b0ee-6872-4531-81af-4e67a0a4e347" targetNamespace="http://schemas.microsoft.com/office/2006/metadata/properties" ma:root="true" ma:fieldsID="0ab11e18ab233a7d3509cb10b61e5022" ns2:_="" ns3:_="">
    <xsd:import namespace="8bd4247e-f80a-4d0f-bb65-3e3f252f37d7"/>
    <xsd:import namespace="3ab2b0ee-6872-4531-81af-4e67a0a4e34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d4247e-f80a-4d0f-bb65-3e3f252f37d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Etiquetas de imagen" ma:readOnly="false" ma:fieldId="{5cf76f15-5ced-4ddc-b409-7134ff3c332f}" ma:taxonomyMulti="true" ma:sspId="3d60fe8b-1260-4837-9d94-4bf87e80940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b2b0ee-6872-4531-81af-4e67a0a4e347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6059c61-b350-43a7-8caf-74a05957b63b}" ma:internalName="TaxCatchAll" ma:showField="CatchAllData" ma:web="3ab2b0ee-6872-4531-81af-4e67a0a4e34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bd4247e-f80a-4d0f-bb65-3e3f252f37d7">
      <Terms xmlns="http://schemas.microsoft.com/office/infopath/2007/PartnerControls"/>
    </lcf76f155ced4ddcb4097134ff3c332f>
    <TaxCatchAll xmlns="3ab2b0ee-6872-4531-81af-4e67a0a4e347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9F091CE-D897-4343-950A-86DB1CB5E2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d4247e-f80a-4d0f-bb65-3e3f252f37d7"/>
    <ds:schemaRef ds:uri="3ab2b0ee-6872-4531-81af-4e67a0a4e34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0D6FD06-D89A-4BD8-8BF9-4E0127535A08}">
  <ds:schemaRefs>
    <ds:schemaRef ds:uri="3ab2b0ee-6872-4531-81af-4e67a0a4e347"/>
    <ds:schemaRef ds:uri="http://purl.org/dc/terms/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8bd4247e-f80a-4d0f-bb65-3e3f252f37d7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97D49E5D-8D95-4A5E-BE1A-E600065EB8B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Volumen de Pasajeros y Op.</vt:lpstr>
      <vt:lpstr>'Volumen de Pasajeros y Op.'!Área_de_impresión</vt:lpstr>
    </vt:vector>
  </TitlesOfParts>
  <Company>IDAC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 González de Brenes</dc:creator>
  <cp:lastModifiedBy>Lucas Ariel Germosen Paulino</cp:lastModifiedBy>
  <cp:lastPrinted>2023-09-07T17:02:11Z</cp:lastPrinted>
  <dcterms:created xsi:type="dcterms:W3CDTF">2019-02-07T13:08:48Z</dcterms:created>
  <dcterms:modified xsi:type="dcterms:W3CDTF">2023-09-07T17:07:38Z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0x010100ECE96156F162A64D815805135D49172F</vt:lpwstr>
  </property>
  <property fmtid="{D5CDD505-2E9C-101B-9397-08002B2CF9AE}" pid="3" name="MediaServiceImageTags">
    <vt:lpwstr/>
  </property>
</Properties>
</file>