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ION ESTADISTICAS AERONAUTICAS\2.REPORTES\TRANSPARENCIA\2023\Sin Firma\"/>
    </mc:Choice>
  </mc:AlternateContent>
  <xr:revisionPtr revIDLastSave="0" documentId="13_ncr:1_{D253CBF1-FB0C-4F1F-88B6-D04D7D18A0CF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4" i="5" s="1"/>
  <c r="O112" i="5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95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O92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O86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O80" i="5"/>
  <c r="O77" i="5"/>
  <c r="C76" i="5"/>
  <c r="O75" i="5"/>
  <c r="O74" i="5"/>
  <c r="O71" i="5"/>
  <c r="N70" i="5"/>
  <c r="M70" i="5"/>
  <c r="L70" i="5"/>
  <c r="K70" i="5"/>
  <c r="J70" i="5"/>
  <c r="J159" i="5" s="1"/>
  <c r="I70" i="5"/>
  <c r="H70" i="5"/>
  <c r="G70" i="5"/>
  <c r="F70" i="5"/>
  <c r="E70" i="5"/>
  <c r="D70" i="5"/>
  <c r="C70" i="5"/>
  <c r="O69" i="5"/>
  <c r="O68" i="5"/>
  <c r="O65" i="5"/>
  <c r="N64" i="5"/>
  <c r="M64" i="5"/>
  <c r="L64" i="5"/>
  <c r="K64" i="5"/>
  <c r="J64" i="5"/>
  <c r="I64" i="5"/>
  <c r="I158" i="5" s="1"/>
  <c r="H64" i="5"/>
  <c r="G64" i="5"/>
  <c r="F64" i="5"/>
  <c r="E64" i="5"/>
  <c r="D64" i="5"/>
  <c r="C64" i="5"/>
  <c r="O63" i="5"/>
  <c r="O62" i="5"/>
  <c r="O59" i="5"/>
  <c r="N58" i="5"/>
  <c r="M58" i="5"/>
  <c r="L58" i="5"/>
  <c r="K58" i="5"/>
  <c r="J58" i="5"/>
  <c r="I58" i="5"/>
  <c r="H58" i="5"/>
  <c r="H157" i="5" s="1"/>
  <c r="G58" i="5"/>
  <c r="F58" i="5"/>
  <c r="E58" i="5"/>
  <c r="D58" i="5"/>
  <c r="C58" i="5"/>
  <c r="O57" i="5"/>
  <c r="O5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L46" i="5" s="1"/>
  <c r="K44" i="5"/>
  <c r="J44" i="5"/>
  <c r="I44" i="5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E38" i="5"/>
  <c r="D38" i="5"/>
  <c r="C38" i="5"/>
  <c r="N37" i="5"/>
  <c r="M37" i="5"/>
  <c r="L37" i="5"/>
  <c r="L39" i="5" s="1"/>
  <c r="K37" i="5"/>
  <c r="J37" i="5"/>
  <c r="I37" i="5"/>
  <c r="H37" i="5"/>
  <c r="G37" i="5"/>
  <c r="F37" i="5"/>
  <c r="E37" i="5"/>
  <c r="D37" i="5"/>
  <c r="C37" i="5"/>
  <c r="N34" i="5"/>
  <c r="M34" i="5"/>
  <c r="L34" i="5"/>
  <c r="K34" i="5"/>
  <c r="J34" i="5"/>
  <c r="I34" i="5"/>
  <c r="H34" i="5"/>
  <c r="G34" i="5"/>
  <c r="F34" i="5"/>
  <c r="E34" i="5"/>
  <c r="D34" i="5"/>
  <c r="C34" i="5"/>
  <c r="N33" i="5"/>
  <c r="M33" i="5"/>
  <c r="L33" i="5"/>
  <c r="L35" i="5" s="1"/>
  <c r="L40" i="5" s="1"/>
  <c r="K33" i="5"/>
  <c r="J33" i="5"/>
  <c r="I33" i="5"/>
  <c r="H33" i="5"/>
  <c r="G33" i="5"/>
  <c r="F33" i="5"/>
  <c r="E33" i="5"/>
  <c r="D33" i="5"/>
  <c r="C33" i="5"/>
  <c r="I161" i="5" l="1"/>
  <c r="J162" i="5"/>
  <c r="K46" i="5"/>
  <c r="K157" i="5"/>
  <c r="D158" i="5"/>
  <c r="L158" i="5"/>
  <c r="K35" i="5"/>
  <c r="K39" i="5"/>
  <c r="K40" i="5" s="1"/>
  <c r="F35" i="5"/>
  <c r="F46" i="5"/>
  <c r="N46" i="5"/>
  <c r="J35" i="5"/>
  <c r="I157" i="5"/>
  <c r="H46" i="5"/>
  <c r="I162" i="5"/>
  <c r="E39" i="5"/>
  <c r="M39" i="5"/>
  <c r="E46" i="5"/>
  <c r="M46" i="5"/>
  <c r="J161" i="5"/>
  <c r="C162" i="5"/>
  <c r="K162" i="5"/>
  <c r="L163" i="5"/>
  <c r="F157" i="5"/>
  <c r="N157" i="5"/>
  <c r="G158" i="5"/>
  <c r="H159" i="5"/>
  <c r="G163" i="5"/>
  <c r="J46" i="5"/>
  <c r="L157" i="5"/>
  <c r="E158" i="5"/>
  <c r="M158" i="5"/>
  <c r="F159" i="5"/>
  <c r="N159" i="5"/>
  <c r="K161" i="5"/>
  <c r="D162" i="5"/>
  <c r="L162" i="5"/>
  <c r="E163" i="5"/>
  <c r="M163" i="5"/>
  <c r="G39" i="5"/>
  <c r="H35" i="5"/>
  <c r="H39" i="5"/>
  <c r="G35" i="5"/>
  <c r="G46" i="5"/>
  <c r="I39" i="5"/>
  <c r="G157" i="5"/>
  <c r="H158" i="5"/>
  <c r="I159" i="5"/>
  <c r="N35" i="5"/>
  <c r="G161" i="5"/>
  <c r="H162" i="5"/>
  <c r="O94" i="5"/>
  <c r="I163" i="5"/>
  <c r="H163" i="5"/>
  <c r="J158" i="5"/>
  <c r="K159" i="5"/>
  <c r="H161" i="5"/>
  <c r="J163" i="5"/>
  <c r="E159" i="5"/>
  <c r="M159" i="5"/>
  <c r="J157" i="5"/>
  <c r="K158" i="5"/>
  <c r="L159" i="5"/>
  <c r="E35" i="5"/>
  <c r="F39" i="5"/>
  <c r="F40" i="5" s="1"/>
  <c r="K163" i="5"/>
  <c r="M35" i="5"/>
  <c r="J39" i="5"/>
  <c r="I35" i="5"/>
  <c r="N39" i="5"/>
  <c r="I46" i="5"/>
  <c r="E157" i="5"/>
  <c r="M157" i="5"/>
  <c r="F158" i="5"/>
  <c r="N158" i="5"/>
  <c r="G159" i="5"/>
  <c r="L161" i="5"/>
  <c r="E162" i="5"/>
  <c r="M162" i="5"/>
  <c r="F163" i="5"/>
  <c r="N163" i="5"/>
  <c r="F161" i="5"/>
  <c r="N161" i="5"/>
  <c r="G162" i="5"/>
  <c r="O108" i="5"/>
  <c r="E161" i="5"/>
  <c r="M161" i="5"/>
  <c r="F162" i="5"/>
  <c r="N162" i="5"/>
  <c r="O226" i="5"/>
  <c r="O220" i="5"/>
  <c r="B16" i="5"/>
  <c r="B21" i="5"/>
  <c r="O144" i="5"/>
  <c r="O126" i="5"/>
  <c r="O120" i="5"/>
  <c r="C35" i="5"/>
  <c r="D163" i="5"/>
  <c r="C163" i="5"/>
  <c r="O138" i="5"/>
  <c r="C161" i="5"/>
  <c r="D161" i="5"/>
  <c r="C160" i="5"/>
  <c r="C159" i="5"/>
  <c r="D159" i="5"/>
  <c r="B17" i="5"/>
  <c r="C158" i="5"/>
  <c r="O38" i="5"/>
  <c r="C157" i="5"/>
  <c r="C39" i="5"/>
  <c r="O88" i="5"/>
  <c r="C46" i="5"/>
  <c r="O82" i="5"/>
  <c r="O76" i="5"/>
  <c r="O70" i="5"/>
  <c r="O64" i="5"/>
  <c r="N17" i="5" s="1"/>
  <c r="B18" i="5"/>
  <c r="O37" i="5"/>
  <c r="O132" i="5"/>
  <c r="O45" i="5"/>
  <c r="O34" i="5"/>
  <c r="D157" i="5"/>
  <c r="O33" i="5"/>
  <c r="O208" i="5"/>
  <c r="B22" i="5"/>
  <c r="B20" i="5"/>
  <c r="B19" i="5"/>
  <c r="D46" i="5"/>
  <c r="D39" i="5"/>
  <c r="D35" i="5"/>
  <c r="O44" i="5"/>
  <c r="O58" i="5"/>
  <c r="O214" i="5"/>
  <c r="E40" i="5" l="1"/>
  <c r="H40" i="5"/>
  <c r="J40" i="5"/>
  <c r="M40" i="5"/>
  <c r="G40" i="5"/>
  <c r="N22" i="5"/>
  <c r="N40" i="5"/>
  <c r="I40" i="5"/>
  <c r="N21" i="5"/>
  <c r="E187" i="5"/>
  <c r="N20" i="5"/>
  <c r="N16" i="5"/>
  <c r="E182" i="5"/>
  <c r="E188" i="5"/>
  <c r="N19" i="5"/>
  <c r="E184" i="5"/>
  <c r="E185" i="5"/>
  <c r="C40" i="5"/>
  <c r="E186" i="5"/>
  <c r="O39" i="5"/>
  <c r="O46" i="5"/>
  <c r="N18" i="5"/>
  <c r="E183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<sst xmlns="http://schemas.openxmlformats.org/spreadsheetml/2006/main" count="486" uniqueCount="86">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</sst>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810609</c:v>
                </c:pt>
                <c:pt idx="1">
                  <c:v>175233</c:v>
                </c:pt>
                <c:pt idx="2">
                  <c:v>1617148</c:v>
                </c:pt>
                <c:pt idx="3">
                  <c:v>37087</c:v>
                </c:pt>
                <c:pt idx="4">
                  <c:v>293025</c:v>
                </c:pt>
                <c:pt idx="5">
                  <c:v>12693</c:v>
                </c:pt>
                <c:pt idx="6">
                  <c:v>28462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Enero-Febrero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0904992973245298E-2"/>
          <c:h val="0.1201275323953302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Enero-Febrero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668317</c:v>
                </c:pt>
                <c:pt idx="1">
                  <c:v>111552</c:v>
                </c:pt>
                <c:pt idx="2">
                  <c:v>1239741</c:v>
                </c:pt>
                <c:pt idx="3">
                  <c:v>142807</c:v>
                </c:pt>
                <c:pt idx="4">
                  <c:v>280636</c:v>
                </c:pt>
                <c:pt idx="5">
                  <c:v>12494</c:v>
                </c:pt>
                <c:pt idx="6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Op.'!$E$181</c:f>
              <c:strCache>
                <c:ptCount val="1"/>
                <c:pt idx="0">
                  <c:v>Año 2023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810609</c:v>
                </c:pt>
                <c:pt idx="1">
                  <c:v>175233</c:v>
                </c:pt>
                <c:pt idx="2">
                  <c:v>1617148</c:v>
                </c:pt>
                <c:pt idx="3">
                  <c:v>37087</c:v>
                </c:pt>
                <c:pt idx="4">
                  <c:v>293025</c:v>
                </c:pt>
                <c:pt idx="5">
                  <c:v>12693</c:v>
                </c:pt>
                <c:pt idx="6">
                  <c:v>28462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7614</c:v>
                </c:pt>
                <c:pt idx="1">
                  <c:v>1076</c:v>
                </c:pt>
                <c:pt idx="2">
                  <c:v>9366</c:v>
                </c:pt>
                <c:pt idx="3">
                  <c:v>598</c:v>
                </c:pt>
                <c:pt idx="4">
                  <c:v>2064</c:v>
                </c:pt>
                <c:pt idx="5">
                  <c:v>1162</c:v>
                </c:pt>
                <c:pt idx="6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665072</xdr:colOff>
      <xdr:row>150</xdr:row>
      <xdr:rowOff>41789</xdr:rowOff>
    </xdr:from>
    <xdr:to>
      <xdr:col>14</xdr:col>
      <xdr:colOff>337305</xdr:colOff>
      <xdr:row>175</xdr:row>
      <xdr:rowOff>40972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691626</xdr:colOff>
      <xdr:row>176</xdr:row>
      <xdr:rowOff>107497</xdr:rowOff>
    </xdr:from>
    <xdr:to>
      <xdr:col>14</xdr:col>
      <xdr:colOff>348040</xdr:colOff>
      <xdr:row>199</xdr:row>
      <xdr:rowOff>87540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Enero-Febrero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Enero-Febrero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1"/>
  <sheetViews>
    <sheetView tabSelected="1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7614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810609</v>
      </c>
      <c r="O16" s="19"/>
    </row>
    <row r="17" spans="1:15" ht="14.25" x14ac:dyDescent="0.2">
      <c r="A17" s="24" t="s">
        <v>26</v>
      </c>
      <c r="B17" s="25">
        <f>+O65+O115</f>
        <v>1076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175233</v>
      </c>
      <c r="O17" s="19"/>
    </row>
    <row r="18" spans="1:15" ht="14.25" x14ac:dyDescent="0.2">
      <c r="A18" s="24" t="s">
        <v>27</v>
      </c>
      <c r="B18" s="25">
        <f>+O71+O121</f>
        <v>9366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1617148</v>
      </c>
      <c r="O18" s="19"/>
    </row>
    <row r="19" spans="1:15" ht="14.25" x14ac:dyDescent="0.2">
      <c r="A19" s="24" t="s">
        <v>28</v>
      </c>
      <c r="B19" s="25">
        <f>+O77+O127</f>
        <v>598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37087</v>
      </c>
      <c r="O19" s="19"/>
    </row>
    <row r="20" spans="1:15" ht="14.25" x14ac:dyDescent="0.2">
      <c r="A20" s="24" t="s">
        <v>29</v>
      </c>
      <c r="B20" s="25">
        <f>+O83+O133</f>
        <v>2064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293025</v>
      </c>
      <c r="O20" s="19"/>
    </row>
    <row r="21" spans="1:15" ht="14.25" x14ac:dyDescent="0.2">
      <c r="A21" s="24" t="s">
        <v>30</v>
      </c>
      <c r="B21" s="25">
        <f>+O89+O139</f>
        <v>1162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12693</v>
      </c>
      <c r="O21" s="19"/>
    </row>
    <row r="22" spans="1:15" ht="14.25" x14ac:dyDescent="0.2">
      <c r="A22" s="24" t="s">
        <v>31</v>
      </c>
      <c r="B22" s="25">
        <f>+O95+O145</f>
        <v>232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28462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725149</v>
      </c>
      <c r="D33" s="6">
        <f>+SUM(D56,D62,D68,D74,D86,D80,D92)</f>
        <v>656311</v>
      </c>
      <c r="E33" s="6">
        <f t="shared" ref="E33:N34" si="0">+SUM(E56,E62,E68,E74,E86,E80,E92)</f>
        <v>0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1381460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796261</v>
      </c>
      <c r="D34" s="6">
        <f>+SUM(D57,D63,D69,D75,D87,D81,D93)</f>
        <v>676901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1473162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1">SUM(D33:D34)</f>
        <v>1333212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2854622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29060</v>
      </c>
      <c r="D37" s="6">
        <f t="shared" ref="D37:K37" si="2">+SUM(D106,D112,D118,D124,D130,D136,D142)</f>
        <v>30096</v>
      </c>
      <c r="E37" s="6">
        <f t="shared" si="2"/>
        <v>0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59156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30591</v>
      </c>
      <c r="D38" s="6">
        <f t="shared" ref="D38:K38" si="4">+SUM(D107,D113,D119,D125,D131,D137,D143)</f>
        <v>29888</v>
      </c>
      <c r="E38" s="6">
        <f t="shared" si="4"/>
        <v>0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60479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5">SUM(D37:D38)</f>
        <v>59984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119635</v>
      </c>
    </row>
    <row r="40" spans="1:16" ht="15" customHeight="1" x14ac:dyDescent="0.2">
      <c r="A40" s="39" t="s">
        <v>63</v>
      </c>
      <c r="B40" s="39"/>
      <c r="C40" s="26">
        <f>+C35+C39</f>
        <v>1581061</v>
      </c>
      <c r="D40" s="26">
        <f t="shared" ref="D40:O40" si="6">+D35+D39</f>
        <v>1393196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2974257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84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10639</v>
      </c>
      <c r="D44" s="6">
        <f t="shared" ref="D44:K44" si="7">+SUM(D59,D65,D71,D77,D89,D83,D95)</f>
        <v>9272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19911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1208</v>
      </c>
      <c r="D45" s="6">
        <f t="shared" ref="D45:K45" si="8">+SUM(D109,D115,D121,D127,D133,D139,D145)</f>
        <v>993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2201</v>
      </c>
    </row>
    <row r="46" spans="1:16" x14ac:dyDescent="0.2">
      <c r="A46" s="4"/>
      <c r="B46" s="4" t="s">
        <v>16</v>
      </c>
      <c r="C46" s="26">
        <f>+C45+C44</f>
        <v>11847</v>
      </c>
      <c r="D46" s="26">
        <f>SUM(D44:D45)</f>
        <v>10265</v>
      </c>
      <c r="E46" s="26">
        <f t="shared" ref="E46:N46" si="9">SUM(E44:E45)</f>
        <v>0</v>
      </c>
      <c r="F46" s="26">
        <f t="shared" si="9"/>
        <v>0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22112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205953</v>
      </c>
      <c r="D56" s="6">
        <v>171419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377372</v>
      </c>
    </row>
    <row r="57" spans="1:16" x14ac:dyDescent="0.2">
      <c r="A57" s="36" t="s">
        <v>34</v>
      </c>
      <c r="B57" s="5" t="s">
        <v>19</v>
      </c>
      <c r="C57" s="6">
        <v>241603</v>
      </c>
      <c r="D57" s="6">
        <v>189717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431320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447556</v>
      </c>
      <c r="D58" s="6">
        <f t="shared" si="10"/>
        <v>361136</v>
      </c>
      <c r="E58" s="6">
        <f t="shared" si="10"/>
        <v>0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808692</v>
      </c>
      <c r="P58" s="8"/>
    </row>
    <row r="59" spans="1:16" x14ac:dyDescent="0.2">
      <c r="A59" s="5"/>
      <c r="B59" s="5" t="s">
        <v>20</v>
      </c>
      <c r="C59" s="6">
        <v>3988</v>
      </c>
      <c r="D59" s="6">
        <v>3362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7350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41133</v>
      </c>
      <c r="D62" s="6">
        <v>37753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78886</v>
      </c>
    </row>
    <row r="63" spans="1:16" x14ac:dyDescent="0.2">
      <c r="A63" s="36" t="s">
        <v>35</v>
      </c>
      <c r="B63" s="5" t="s">
        <v>19</v>
      </c>
      <c r="C63" s="6">
        <v>40822</v>
      </c>
      <c r="D63" s="6">
        <v>38321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79143</v>
      </c>
    </row>
    <row r="64" spans="1:16" x14ac:dyDescent="0.2">
      <c r="A64" s="35" t="s">
        <v>26</v>
      </c>
      <c r="B64" s="5" t="s">
        <v>16</v>
      </c>
      <c r="C64" s="6">
        <f>SUM(C62:C63)</f>
        <v>81955</v>
      </c>
      <c r="D64" s="6">
        <f t="shared" ref="D64:N64" si="11">SUM(D62:D63)</f>
        <v>76074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158029</v>
      </c>
    </row>
    <row r="65" spans="1:15" x14ac:dyDescent="0.2">
      <c r="A65" s="5"/>
      <c r="B65" s="5" t="s">
        <v>20</v>
      </c>
      <c r="C65" s="6">
        <v>466</v>
      </c>
      <c r="D65" s="6">
        <v>418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884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384260</v>
      </c>
      <c r="D68" s="6">
        <v>366513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750773</v>
      </c>
    </row>
    <row r="69" spans="1:15" x14ac:dyDescent="0.2">
      <c r="A69" s="36" t="s">
        <v>36</v>
      </c>
      <c r="B69" s="5" t="s">
        <v>19</v>
      </c>
      <c r="C69" s="6">
        <v>408102</v>
      </c>
      <c r="D69" s="6">
        <v>364437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772539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792362</v>
      </c>
      <c r="D70" s="6">
        <f t="shared" si="12"/>
        <v>730950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1523312</v>
      </c>
    </row>
    <row r="71" spans="1:15" x14ac:dyDescent="0.2">
      <c r="A71" s="5"/>
      <c r="B71" s="5" t="s">
        <v>20</v>
      </c>
      <c r="C71" s="6">
        <v>4552</v>
      </c>
      <c r="D71" s="6">
        <v>4147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8699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8953</v>
      </c>
      <c r="D74" s="6">
        <v>8249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17202</v>
      </c>
    </row>
    <row r="75" spans="1:15" x14ac:dyDescent="0.2">
      <c r="A75" s="36" t="s">
        <v>37</v>
      </c>
      <c r="B75" s="5" t="s">
        <v>19</v>
      </c>
      <c r="C75" s="6">
        <v>9226</v>
      </c>
      <c r="D75" s="6">
        <v>8738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17964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18179</v>
      </c>
      <c r="D76" s="6">
        <f t="shared" si="13"/>
        <v>16987</v>
      </c>
      <c r="E76" s="6">
        <f t="shared" si="13"/>
        <v>0</v>
      </c>
      <c r="F76" s="6">
        <f t="shared" si="13"/>
        <v>0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35166</v>
      </c>
    </row>
    <row r="77" spans="1:15" x14ac:dyDescent="0.2">
      <c r="A77" s="5"/>
      <c r="B77" s="5" t="s">
        <v>20</v>
      </c>
      <c r="C77" s="6">
        <v>168</v>
      </c>
      <c r="D77" s="6">
        <v>155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323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75685</v>
      </c>
      <c r="D80" s="6">
        <v>61804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137489</v>
      </c>
    </row>
    <row r="81" spans="1:15" x14ac:dyDescent="0.2">
      <c r="A81" s="36" t="s">
        <v>38</v>
      </c>
      <c r="B81" s="5" t="s">
        <v>19</v>
      </c>
      <c r="C81" s="6">
        <v>86173</v>
      </c>
      <c r="D81" s="6">
        <v>65671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151844</v>
      </c>
    </row>
    <row r="82" spans="1:15" x14ac:dyDescent="0.2">
      <c r="A82" s="35" t="s">
        <v>29</v>
      </c>
      <c r="B82" s="5" t="s">
        <v>16</v>
      </c>
      <c r="C82" s="6">
        <f>SUM(C80:C81)</f>
        <v>161858</v>
      </c>
      <c r="D82" s="6">
        <f>SUM(D80:D81)</f>
        <v>127475</v>
      </c>
      <c r="E82" s="6">
        <f>SUM(E80:E81)</f>
        <v>0</v>
      </c>
      <c r="F82" s="6">
        <f>SUM(F80:F81)</f>
        <v>0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289333</v>
      </c>
    </row>
    <row r="83" spans="1:15" x14ac:dyDescent="0.2">
      <c r="A83" s="5"/>
      <c r="B83" s="5" t="s">
        <v>20</v>
      </c>
      <c r="C83" s="6">
        <v>1096</v>
      </c>
      <c r="D83" s="6">
        <v>816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1912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2394</v>
      </c>
      <c r="D86" s="6">
        <v>2896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5290</v>
      </c>
    </row>
    <row r="87" spans="1:15" x14ac:dyDescent="0.2">
      <c r="A87" s="36" t="s">
        <v>39</v>
      </c>
      <c r="B87" s="5" t="s">
        <v>19</v>
      </c>
      <c r="C87" s="6">
        <v>3555</v>
      </c>
      <c r="D87" s="6">
        <v>2854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6409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5949</v>
      </c>
      <c r="D88" s="6">
        <f t="shared" si="15"/>
        <v>5750</v>
      </c>
      <c r="E88" s="6">
        <f t="shared" si="15"/>
        <v>0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11699</v>
      </c>
    </row>
    <row r="89" spans="1:15" x14ac:dyDescent="0.2">
      <c r="A89" s="36" t="s">
        <v>30</v>
      </c>
      <c r="B89" s="5" t="s">
        <v>20</v>
      </c>
      <c r="C89" s="6">
        <v>269</v>
      </c>
      <c r="D89" s="6">
        <v>266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535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6771</v>
      </c>
      <c r="D92" s="6">
        <v>7677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14448</v>
      </c>
    </row>
    <row r="93" spans="1:15" x14ac:dyDescent="0.2">
      <c r="A93" s="36" t="s">
        <v>41</v>
      </c>
      <c r="B93" s="5" t="s">
        <v>19</v>
      </c>
      <c r="C93" s="6">
        <v>6780</v>
      </c>
      <c r="D93" s="6">
        <v>7163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13943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13551</v>
      </c>
      <c r="D94" s="6">
        <f t="shared" si="16"/>
        <v>14840</v>
      </c>
      <c r="E94" s="6">
        <f t="shared" si="16"/>
        <v>0</v>
      </c>
      <c r="F94" s="6">
        <f>SUM(F92:F93)</f>
        <v>0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28391</v>
      </c>
    </row>
    <row r="95" spans="1:15" x14ac:dyDescent="0.2">
      <c r="A95" s="5"/>
      <c r="B95" s="5" t="s">
        <v>20</v>
      </c>
      <c r="C95" s="6">
        <v>100</v>
      </c>
      <c r="D95" s="6">
        <v>108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208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79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493</v>
      </c>
      <c r="D106" s="6">
        <v>440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933</v>
      </c>
    </row>
    <row r="107" spans="1:16" ht="15" x14ac:dyDescent="0.25">
      <c r="A107" s="36" t="s">
        <v>34</v>
      </c>
      <c r="B107" s="5" t="s">
        <v>19</v>
      </c>
      <c r="C107" s="6">
        <v>543</v>
      </c>
      <c r="D107">
        <v>441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984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1036</v>
      </c>
      <c r="D108" s="6">
        <f t="shared" si="17"/>
        <v>881</v>
      </c>
      <c r="E108" s="6">
        <f t="shared" si="17"/>
        <v>0</v>
      </c>
      <c r="F108" s="6">
        <f>SUM(F106:F107)</f>
        <v>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1917</v>
      </c>
      <c r="P108" s="8"/>
    </row>
    <row r="109" spans="1:16" x14ac:dyDescent="0.2">
      <c r="A109" s="5"/>
      <c r="B109" s="5" t="s">
        <v>20</v>
      </c>
      <c r="C109" s="6">
        <v>157</v>
      </c>
      <c r="D109" s="6">
        <v>107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264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4703</v>
      </c>
      <c r="D112" s="6">
        <v>3884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8587</v>
      </c>
    </row>
    <row r="113" spans="1:15" x14ac:dyDescent="0.2">
      <c r="A113" s="36" t="s">
        <v>35</v>
      </c>
      <c r="B113" s="5" t="s">
        <v>19</v>
      </c>
      <c r="C113" s="6">
        <v>4591</v>
      </c>
      <c r="D113" s="6">
        <v>4026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8617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9294</v>
      </c>
      <c r="D114" s="6">
        <f t="shared" si="18"/>
        <v>7910</v>
      </c>
      <c r="E114" s="6">
        <f t="shared" si="18"/>
        <v>0</v>
      </c>
      <c r="F114" s="6">
        <f t="shared" si="18"/>
        <v>0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17204</v>
      </c>
    </row>
    <row r="115" spans="1:15" x14ac:dyDescent="0.2">
      <c r="A115" s="5"/>
      <c r="B115" s="5" t="s">
        <v>20</v>
      </c>
      <c r="C115" s="6">
        <v>121</v>
      </c>
      <c r="D115" s="6">
        <v>71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192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22052</v>
      </c>
      <c r="D118" s="6">
        <v>24573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46625</v>
      </c>
    </row>
    <row r="119" spans="1:15" x14ac:dyDescent="0.2">
      <c r="A119" s="36" t="s">
        <v>36</v>
      </c>
      <c r="B119" s="5" t="s">
        <v>19</v>
      </c>
      <c r="C119" s="6">
        <v>23044</v>
      </c>
      <c r="D119" s="6">
        <v>24167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47211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45096</v>
      </c>
      <c r="D120" s="6">
        <f t="shared" si="19"/>
        <v>48740</v>
      </c>
      <c r="E120" s="6">
        <f t="shared" si="19"/>
        <v>0</v>
      </c>
      <c r="F120" s="6">
        <f t="shared" si="19"/>
        <v>0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93836</v>
      </c>
    </row>
    <row r="121" spans="1:15" x14ac:dyDescent="0.2">
      <c r="A121" s="5"/>
      <c r="B121" s="5" t="s">
        <v>20</v>
      </c>
      <c r="C121" s="6">
        <v>348</v>
      </c>
      <c r="D121" s="6">
        <v>319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667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714</v>
      </c>
      <c r="D124" s="6">
        <v>205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919</v>
      </c>
    </row>
    <row r="125" spans="1:15" x14ac:dyDescent="0.2">
      <c r="A125" s="36" t="s">
        <v>37</v>
      </c>
      <c r="B125" s="5" t="s">
        <v>19</v>
      </c>
      <c r="C125" s="6">
        <v>796</v>
      </c>
      <c r="D125" s="6">
        <v>206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1002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1510</v>
      </c>
      <c r="D126" s="6">
        <f t="shared" si="20"/>
        <v>411</v>
      </c>
      <c r="E126" s="6">
        <f t="shared" si="20"/>
        <v>0</v>
      </c>
      <c r="F126" s="6">
        <f t="shared" si="20"/>
        <v>0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1921</v>
      </c>
    </row>
    <row r="127" spans="1:15" x14ac:dyDescent="0.2">
      <c r="A127" s="5"/>
      <c r="B127" s="5" t="s">
        <v>20</v>
      </c>
      <c r="C127" s="6">
        <v>167</v>
      </c>
      <c r="D127" s="6">
        <v>108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275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842</v>
      </c>
      <c r="D130" s="6">
        <v>775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1617</v>
      </c>
    </row>
    <row r="131" spans="1:15" x14ac:dyDescent="0.2">
      <c r="A131" s="36" t="s">
        <v>38</v>
      </c>
      <c r="B131" s="5" t="s">
        <v>19</v>
      </c>
      <c r="C131" s="6">
        <v>1257</v>
      </c>
      <c r="D131" s="6">
        <v>818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2075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2099</v>
      </c>
      <c r="D132" s="6">
        <f t="shared" si="21"/>
        <v>1593</v>
      </c>
      <c r="E132" s="6">
        <f t="shared" si="21"/>
        <v>0</v>
      </c>
      <c r="F132" s="6">
        <f t="shared" si="21"/>
        <v>0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3692</v>
      </c>
    </row>
    <row r="133" spans="1:15" x14ac:dyDescent="0.2">
      <c r="A133" s="5"/>
      <c r="B133" s="5" t="s">
        <v>20</v>
      </c>
      <c r="C133" s="6">
        <v>88</v>
      </c>
      <c r="D133" s="6">
        <v>64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152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237</v>
      </c>
      <c r="D136" s="6">
        <v>212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449</v>
      </c>
    </row>
    <row r="137" spans="1:15" x14ac:dyDescent="0.2">
      <c r="A137" s="36" t="s">
        <v>39</v>
      </c>
      <c r="B137" s="5" t="s">
        <v>19</v>
      </c>
      <c r="C137" s="6">
        <v>321</v>
      </c>
      <c r="D137" s="6">
        <v>224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545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558</v>
      </c>
      <c r="D138" s="6">
        <f t="shared" si="22"/>
        <v>436</v>
      </c>
      <c r="E138" s="6">
        <f t="shared" si="22"/>
        <v>0</v>
      </c>
      <c r="F138" s="6">
        <f t="shared" si="22"/>
        <v>0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994</v>
      </c>
    </row>
    <row r="139" spans="1:15" x14ac:dyDescent="0.2">
      <c r="A139" s="36" t="s">
        <v>30</v>
      </c>
      <c r="B139" s="5" t="s">
        <v>20</v>
      </c>
      <c r="C139" s="6">
        <v>311</v>
      </c>
      <c r="D139" s="6">
        <v>316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627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19</v>
      </c>
      <c r="D142" s="6">
        <v>7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26</v>
      </c>
    </row>
    <row r="143" spans="1:15" x14ac:dyDescent="0.2">
      <c r="A143" s="36" t="s">
        <v>41</v>
      </c>
      <c r="B143" s="5" t="s">
        <v>19</v>
      </c>
      <c r="C143" s="6">
        <v>39</v>
      </c>
      <c r="D143" s="6">
        <v>6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45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58</v>
      </c>
      <c r="D144" s="6">
        <f t="shared" si="23"/>
        <v>13</v>
      </c>
      <c r="E144" s="6">
        <f t="shared" si="23"/>
        <v>0</v>
      </c>
      <c r="F144" s="6">
        <f t="shared" si="23"/>
        <v>0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71</v>
      </c>
    </row>
    <row r="145" spans="1:15" x14ac:dyDescent="0.2">
      <c r="A145" s="5"/>
      <c r="B145" s="5" t="s">
        <v>20</v>
      </c>
      <c r="C145" s="6">
        <v>16</v>
      </c>
      <c r="D145" s="6">
        <v>8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24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448592</v>
      </c>
      <c r="D157" s="11">
        <f t="shared" si="24"/>
        <v>362017</v>
      </c>
      <c r="E157" s="11">
        <f t="shared" si="24"/>
        <v>0</v>
      </c>
      <c r="F157" s="11">
        <f t="shared" si="24"/>
        <v>0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91249</v>
      </c>
      <c r="D158" s="11">
        <f t="shared" si="25"/>
        <v>83984</v>
      </c>
      <c r="E158" s="11">
        <f t="shared" si="25"/>
        <v>0</v>
      </c>
      <c r="F158" s="11">
        <f t="shared" si="25"/>
        <v>0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837458</v>
      </c>
      <c r="D159" s="11">
        <f t="shared" si="26"/>
        <v>779690</v>
      </c>
      <c r="E159" s="11">
        <f t="shared" si="26"/>
        <v>0</v>
      </c>
      <c r="F159" s="11">
        <f t="shared" si="26"/>
        <v>0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19689</v>
      </c>
      <c r="D160" s="11">
        <f t="shared" si="27"/>
        <v>17398</v>
      </c>
      <c r="E160" s="11">
        <f t="shared" si="27"/>
        <v>0</v>
      </c>
      <c r="F160" s="11">
        <f t="shared" si="27"/>
        <v>0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163957</v>
      </c>
      <c r="D161" s="11">
        <f t="shared" si="28"/>
        <v>129068</v>
      </c>
      <c r="E161" s="11">
        <f t="shared" si="28"/>
        <v>0</v>
      </c>
      <c r="F161" s="11">
        <f t="shared" si="28"/>
        <v>0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6507</v>
      </c>
      <c r="D162" s="11">
        <f t="shared" si="29"/>
        <v>6186</v>
      </c>
      <c r="E162" s="11">
        <f t="shared" si="29"/>
        <v>0</v>
      </c>
      <c r="F162" s="11">
        <f t="shared" si="29"/>
        <v>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13609</v>
      </c>
      <c r="D163" s="11">
        <f t="shared" si="30"/>
        <v>14853</v>
      </c>
      <c r="E163" s="11">
        <f t="shared" si="30"/>
        <v>0</v>
      </c>
      <c r="F163" s="11">
        <f t="shared" si="30"/>
        <v>0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76</v>
      </c>
      <c r="E181" s="9" t="s">
        <v>85</v>
      </c>
    </row>
    <row r="182" spans="3:15" x14ac:dyDescent="0.2">
      <c r="C182" s="9" t="s">
        <v>25</v>
      </c>
      <c r="D182" s="31">
        <v>668317</v>
      </c>
      <c r="E182" s="31">
        <f>+O108+O58</f>
        <v>810609</v>
      </c>
      <c r="H182" s="8"/>
    </row>
    <row r="183" spans="3:15" x14ac:dyDescent="0.2">
      <c r="C183" s="9" t="s">
        <v>26</v>
      </c>
      <c r="D183" s="31">
        <v>111552</v>
      </c>
      <c r="E183" s="31">
        <f>+O114+O64</f>
        <v>175233</v>
      </c>
      <c r="H183" s="8"/>
      <c r="I183" s="27"/>
    </row>
    <row r="184" spans="3:15" x14ac:dyDescent="0.2">
      <c r="C184" s="9" t="s">
        <v>27</v>
      </c>
      <c r="D184" s="31">
        <v>1239741</v>
      </c>
      <c r="E184" s="31">
        <f>+O120+O70</f>
        <v>1617148</v>
      </c>
      <c r="H184" s="8"/>
      <c r="I184" s="27"/>
    </row>
    <row r="185" spans="3:15" x14ac:dyDescent="0.2">
      <c r="C185" s="9" t="s">
        <v>28</v>
      </c>
      <c r="D185" s="31">
        <v>142807</v>
      </c>
      <c r="E185" s="31">
        <f>+O126+O76</f>
        <v>37087</v>
      </c>
      <c r="H185" s="8"/>
      <c r="I185" s="27"/>
    </row>
    <row r="186" spans="3:15" x14ac:dyDescent="0.2">
      <c r="C186" s="9" t="s">
        <v>29</v>
      </c>
      <c r="D186" s="31">
        <v>280636</v>
      </c>
      <c r="E186" s="31">
        <f>+O132+O82</f>
        <v>293025</v>
      </c>
      <c r="H186" s="8"/>
      <c r="I186" s="27"/>
    </row>
    <row r="187" spans="3:15" x14ac:dyDescent="0.2">
      <c r="C187" s="9" t="s">
        <v>30</v>
      </c>
      <c r="D187" s="31">
        <v>12494</v>
      </c>
      <c r="E187" s="31">
        <f>+O138+O88</f>
        <v>12693</v>
      </c>
      <c r="H187" s="8"/>
      <c r="I187" s="27"/>
    </row>
    <row r="188" spans="3:15" x14ac:dyDescent="0.2">
      <c r="C188" s="9" t="s">
        <v>31</v>
      </c>
      <c r="D188" s="31">
        <v>11082</v>
      </c>
      <c r="E188" s="31">
        <f>+O144+O94</f>
        <v>28462</v>
      </c>
      <c r="H188" s="8"/>
      <c r="I188" s="27"/>
    </row>
    <row r="189" spans="3:15" x14ac:dyDescent="0.2">
      <c r="D189" s="38">
        <f>SUM(D182:D188)</f>
        <v>2466629</v>
      </c>
      <c r="E189" s="38">
        <f>SUM(E182:E188)</f>
        <v>2974257</v>
      </c>
      <c r="F189" s="28">
        <f>+E189/D189-1</f>
        <v>0.20579827773045722</v>
      </c>
      <c r="I189" s="27"/>
    </row>
    <row r="202" spans="1:15" x14ac:dyDescent="0.2">
      <c r="O202" s="18" t="s">
        <v>57</v>
      </c>
    </row>
    <row r="204" spans="1:15" x14ac:dyDescent="0.2">
      <c r="A204" s="44" t="s">
        <v>80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2144</v>
      </c>
      <c r="D206" s="10">
        <v>2090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4234</v>
      </c>
    </row>
    <row r="207" spans="1:15" x14ac:dyDescent="0.2">
      <c r="A207" s="7" t="s">
        <v>59</v>
      </c>
      <c r="B207" s="5" t="s">
        <v>60</v>
      </c>
      <c r="C207" s="10">
        <v>2286</v>
      </c>
      <c r="D207" s="10">
        <v>2227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4513</v>
      </c>
    </row>
    <row r="208" spans="1:15" x14ac:dyDescent="0.2">
      <c r="A208" s="5"/>
      <c r="B208" s="5" t="s">
        <v>16</v>
      </c>
      <c r="C208" s="6">
        <f>SUM(C206:C207)</f>
        <v>4430</v>
      </c>
      <c r="D208" s="6">
        <f>SUM(D206:D207)</f>
        <v>4317</v>
      </c>
      <c r="E208" s="6">
        <f>SUM(E206:E207)</f>
        <v>0</v>
      </c>
      <c r="F208" s="6">
        <f>SUM(F206:F207)</f>
        <v>0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8747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178</v>
      </c>
      <c r="D212" s="10">
        <v>211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389</v>
      </c>
    </row>
    <row r="213" spans="1:15" x14ac:dyDescent="0.2">
      <c r="A213" s="7" t="s">
        <v>61</v>
      </c>
      <c r="B213" s="5" t="s">
        <v>60</v>
      </c>
      <c r="C213" s="10">
        <v>171</v>
      </c>
      <c r="D213" s="10">
        <v>204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375</v>
      </c>
    </row>
    <row r="214" spans="1:15" x14ac:dyDescent="0.2">
      <c r="A214" s="5"/>
      <c r="B214" s="5" t="s">
        <v>16</v>
      </c>
      <c r="C214" s="6">
        <f>SUM(C212:C213)</f>
        <v>349</v>
      </c>
      <c r="D214" s="6">
        <f>SUM(D212:D213)</f>
        <v>415</v>
      </c>
      <c r="E214" s="6">
        <f>SUM(E212:E213)</f>
        <v>0</v>
      </c>
      <c r="F214" s="6">
        <f>SUM(F212:F213)</f>
        <v>0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764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82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85</v>
      </c>
      <c r="D218" s="10">
        <v>99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184</v>
      </c>
    </row>
    <row r="219" spans="1:15" x14ac:dyDescent="0.2">
      <c r="A219" s="7" t="s">
        <v>65</v>
      </c>
      <c r="B219" s="5" t="s">
        <v>60</v>
      </c>
      <c r="C219" s="10">
        <v>82</v>
      </c>
      <c r="D219" s="10">
        <v>100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182</v>
      </c>
    </row>
    <row r="220" spans="1:15" x14ac:dyDescent="0.2">
      <c r="A220" s="7" t="s">
        <v>66</v>
      </c>
      <c r="B220" s="5" t="s">
        <v>16</v>
      </c>
      <c r="C220" s="6">
        <f>SUM(C218:C219)</f>
        <v>167</v>
      </c>
      <c r="D220" s="6">
        <f>SUM(D218:D219)</f>
        <v>199</v>
      </c>
      <c r="E220" s="6">
        <f>SUM(E218:E219)</f>
        <v>0</v>
      </c>
      <c r="F220" s="6">
        <f>SUM(F218:F219)</f>
        <v>0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366</v>
      </c>
    </row>
    <row r="222" spans="1:15" x14ac:dyDescent="0.2">
      <c r="A222" s="42" t="s">
        <v>81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136</v>
      </c>
      <c r="D224" s="10">
        <v>140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276</v>
      </c>
    </row>
    <row r="225" spans="1:15" x14ac:dyDescent="0.2">
      <c r="A225" s="7" t="s">
        <v>65</v>
      </c>
      <c r="B225" s="5" t="s">
        <v>60</v>
      </c>
      <c r="C225" s="10">
        <v>139</v>
      </c>
      <c r="D225" s="10">
        <v>142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281</v>
      </c>
    </row>
    <row r="226" spans="1:15" x14ac:dyDescent="0.2">
      <c r="A226" s="7" t="s">
        <v>67</v>
      </c>
      <c r="B226" s="5" t="s">
        <v>16</v>
      </c>
      <c r="C226" s="6">
        <f>SUM(C224:C225)</f>
        <v>275</v>
      </c>
      <c r="D226" s="6">
        <f>SUM(D224:D225)</f>
        <v>282</v>
      </c>
      <c r="E226" s="6">
        <f>SUM(E224:E225)</f>
        <v>0</v>
      </c>
      <c r="F226" s="6">
        <f>SUM(F224:F225)</f>
        <v>0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557</v>
      </c>
    </row>
    <row r="229" spans="1:15" x14ac:dyDescent="0.2">
      <c r="A229" s="37" t="s">
        <v>69</v>
      </c>
    </row>
    <row r="230" spans="1:15" x14ac:dyDescent="0.2">
      <c r="A230" s="1" t="s">
        <v>68</v>
      </c>
    </row>
    <row r="231" spans="1:15" x14ac:dyDescent="0.2">
      <c r="A231" s="1" t="s">
        <v>70</v>
      </c>
    </row>
    <row r="232" spans="1:15" x14ac:dyDescent="0.2">
      <c r="A232" s="1" t="s">
        <v>71</v>
      </c>
    </row>
    <row r="233" spans="1:15" x14ac:dyDescent="0.2">
      <c r="A233" s="1" t="s">
        <v>72</v>
      </c>
    </row>
    <row r="234" spans="1:15" x14ac:dyDescent="0.2">
      <c r="A234" s="1" t="s">
        <v>73</v>
      </c>
    </row>
    <row r="235" spans="1:15" x14ac:dyDescent="0.2">
      <c r="A235" s="1" t="s">
        <v>74</v>
      </c>
    </row>
    <row r="236" spans="1:15" x14ac:dyDescent="0.2">
      <c r="A236" s="1" t="s">
        <v>75</v>
      </c>
      <c r="O236" s="18" t="s">
        <v>62</v>
      </c>
    </row>
    <row r="241" spans="1:1" ht="14.25" x14ac:dyDescent="0.2">
      <c r="A241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2023-03-07T16:13:53Z</cp:lastPrinted>
  <dcterms:created xsi:type="dcterms:W3CDTF">2019-02-07T13:08:48Z</dcterms:created>
  <dcterms:modified xsi:type="dcterms:W3CDTF">2023-03-07T16:14:29Z</dcterms:modified>
</cp:coreProperties>
</file>