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Hoja1!$B$1:$I$37</definedName>
  </definedNames>
  <calcPr calcId="145621"/>
</workbook>
</file>

<file path=xl/calcChain.xml><?xml version="1.0" encoding="utf-8"?>
<calcChain xmlns="http://schemas.openxmlformats.org/spreadsheetml/2006/main">
  <c r="H29" i="1" l="1"/>
  <c r="H25" i="1"/>
  <c r="H23" i="1"/>
  <c r="H22" i="1"/>
  <c r="H21" i="1"/>
  <c r="H20" i="1"/>
  <c r="H19" i="1"/>
  <c r="H15" i="1"/>
  <c r="H14" i="1"/>
  <c r="H9" i="1"/>
  <c r="F29" i="1" l="1"/>
  <c r="E29" i="1"/>
  <c r="D29" i="1"/>
  <c r="I19" i="1"/>
  <c r="F9" i="1"/>
  <c r="E9" i="1"/>
  <c r="I15" i="1"/>
  <c r="I14" i="1"/>
  <c r="I20" i="1"/>
  <c r="F14" i="1"/>
  <c r="F15" i="1"/>
  <c r="I21" i="1" l="1"/>
  <c r="I22" i="1"/>
  <c r="I23" i="1"/>
  <c r="I24" i="1"/>
  <c r="I25" i="1"/>
  <c r="F21" i="1"/>
  <c r="F19" i="1" s="1"/>
  <c r="F22" i="1"/>
  <c r="F23" i="1"/>
  <c r="F24" i="1"/>
  <c r="F25" i="1"/>
  <c r="F20" i="1"/>
  <c r="E19" i="1"/>
  <c r="G19" i="1" l="1"/>
  <c r="D19" i="1" l="1"/>
  <c r="G9" i="1"/>
  <c r="I9" i="1" s="1"/>
  <c r="D9" i="1"/>
  <c r="G29" i="1" l="1"/>
  <c r="I29" i="1" l="1"/>
</calcChain>
</file>

<file path=xl/sharedStrings.xml><?xml version="1.0" encoding="utf-8"?>
<sst xmlns="http://schemas.openxmlformats.org/spreadsheetml/2006/main" count="37" uniqueCount="37">
  <si>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</si>
  <si>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</si>
  <si>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</si>
  <si>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</si>
  <si>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</si>
  <si>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</si>
  <si>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</si>
  <si>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</si>
  <si>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</si>
  <si>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</si>
  <si>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</si>
  <si>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</si>
  <si>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</si>
  <si>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</si>
  <si>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</si>
  <si>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</si>
  <si>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</si>
  <si>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</si>
  <si>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</si>
  <si>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</si>
  <si>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</si>
  <si>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</si>
  <si>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</si>
  <si>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</si>
  <si>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</si>
  <si>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</si>
  <si>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</si>
  <si>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</si>
  <si>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</si>
  <si>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t xml:space="preserve"> Abel Antonio Taveras</t>
  </si>
  <si>
    <t>J.Benilda Frias</t>
  </si>
  <si>
    <t>Director Financiero</t>
  </si>
  <si>
    <t>Enc.  De  Presupuesto</t>
  </si>
  <si>
    <t>Durante el Periodo Enero-Octubre 2022</t>
  </si>
  <si>
    <t>Presupuesto                                       Actual</t>
  </si>
  <si>
    <r>
      <rPr>
        <b/>
        <sz val="14"/>
        <color indexed="63"/>
        <rFont val="Times New Roman"/>
        <family val="1"/>
      </rPr>
      <t>Resultado financiero (1-2)</t>
    </r>
  </si>
  <si>
    <t xml:space="preserve">Modificación Presupuestaria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</si>
</sst>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8"/>
      <name val="Arial"/>
      <family val="2"/>
    </font>
    <font>
      <sz val="18"/>
      <name val="Arial"/>
      <family val="2"/>
    </font>
    <font>
      <b/>
      <sz val="14"/>
      <color indexed="63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1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3" xfId="0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164" fontId="19" fillId="0" borderId="2" xfId="0" applyNumberFormat="1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3" fontId="21" fillId="0" borderId="3" xfId="1" applyFont="1" applyFill="1" applyBorder="1" applyAlignment="1">
      <alignment horizontal="center" vertical="center" wrapText="1"/>
    </xf>
    <xf numFmtId="9" fontId="21" fillId="0" borderId="3" xfId="2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horizontal="center" vertical="center" wrapText="1"/>
    </xf>
    <xf numFmtId="9" fontId="22" fillId="0" borderId="3" xfId="2" applyFont="1" applyFill="1" applyBorder="1" applyAlignment="1">
      <alignment horizontal="center" vertical="center" wrapText="1"/>
    </xf>
    <xf numFmtId="43" fontId="22" fillId="0" borderId="4" xfId="1" applyFont="1" applyFill="1" applyBorder="1" applyAlignment="1">
      <alignment horizontal="right" vertical="center" wrapText="1"/>
    </xf>
    <xf numFmtId="43" fontId="22" fillId="0" borderId="3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left" vertical="center" wrapText="1"/>
    </xf>
    <xf numFmtId="43" fontId="21" fillId="0" borderId="4" xfId="1" applyFont="1" applyFill="1" applyBorder="1" applyAlignment="1">
      <alignment horizontal="left" vertical="center" wrapText="1"/>
    </xf>
    <xf numFmtId="43" fontId="22" fillId="0" borderId="4" xfId="1" applyFont="1" applyFill="1" applyBorder="1" applyAlignment="1">
      <alignment horizontal="center" vertical="center" wrapText="1"/>
    </xf>
    <xf numFmtId="43" fontId="21" fillId="0" borderId="6" xfId="1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3" fillId="0" borderId="0" xfId="3" applyFont="1" applyAlignment="1"/>
    <xf numFmtId="166" fontId="24" fillId="0" borderId="0" xfId="4" applyFont="1" applyAlignment="1"/>
    <xf numFmtId="0" fontId="22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43" fontId="22" fillId="0" borderId="3" xfId="2" applyNumberFormat="1" applyFont="1" applyFill="1" applyBorder="1" applyAlignment="1">
      <alignment horizontal="center" vertical="center" wrapText="1"/>
    </xf>
    <xf numFmtId="43" fontId="22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166" fontId="23" fillId="0" borderId="0" xfId="4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3" fillId="0" borderId="0" xfId="3" applyFont="1" applyAlignment="1">
      <alignment horizontal="center" vertical="center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166" fontId="24" fillId="0" borderId="0" xfId="4" applyFont="1" applyAlignment="1">
      <alignment horizontal="center" vertical="center"/>
    </xf>
    <xf numFmtId="9" fontId="21" fillId="0" borderId="6" xfId="2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4</xdr:col>
      <xdr:colOff>523875</xdr:colOff>
      <xdr:row>0</xdr:row>
      <xdr:rowOff>0</xdr:rowOff>
    </xdr:from>
    <xdr:to>
      <xdr:col>5</xdr:col>
      <xdr:colOff>1123950</xdr:colOff>
      <xdr:row>0</xdr:row>
      <xdr:rowOff>962024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21050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0"/>
  <sheetViews>
    <sheetView tabSelected="1" zoomScaleNormal="100" zoomScaleSheetLayoutView="100" workbookViewId="0">
      <selection activeCell="H33" sqref="H33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31.5703125" customWidth="1"/>
    <col min="4" max="4" width="26" customWidth="1"/>
    <col min="5" max="5" width="22.5703125" customWidth="1"/>
    <col min="6" max="6" width="23.85546875" customWidth="1"/>
    <col min="7" max="7" width="24.28515625" customWidth="1"/>
    <col min="8" max="8" width="22.5703125" customWidth="1"/>
    <col min="9" max="9" width="24.5703125" style="11" customWidth="1"/>
    <col min="10" max="10" width="17.5703125" customWidth="1"/>
  </cols>
  <sheetData>
    <row r="1" spans="2:12" ht="81" customHeight="1" x14ac:dyDescent="0.25">
      <c r="B1" s="35"/>
      <c r="C1" s="35"/>
      <c r="D1" s="35"/>
      <c r="E1" s="35"/>
      <c r="F1" s="35"/>
      <c r="G1" s="35"/>
    </row>
    <row r="2" spans="2:12" ht="20.25" x14ac:dyDescent="0.25">
      <c r="B2" s="44" t="s">
        <v>0</v>
      </c>
      <c r="C2" s="44"/>
      <c r="D2" s="44"/>
      <c r="E2" s="44"/>
      <c r="F2" s="44"/>
      <c r="G2" s="44"/>
      <c r="H2" s="44"/>
      <c r="I2" s="44"/>
    </row>
    <row r="3" spans="2:12" ht="20.25" x14ac:dyDescent="0.25">
      <c r="B3" s="47" t="s">
        <v>1</v>
      </c>
      <c r="C3" s="48"/>
      <c r="D3" s="48"/>
      <c r="E3" s="48"/>
      <c r="F3" s="48"/>
      <c r="G3" s="48"/>
      <c r="H3" s="48"/>
      <c r="I3" s="49"/>
    </row>
    <row r="4" spans="2:12" ht="20.25" x14ac:dyDescent="0.25">
      <c r="B4" s="47" t="s">
        <v>33</v>
      </c>
      <c r="C4" s="48"/>
      <c r="D4" s="48"/>
      <c r="E4" s="48"/>
      <c r="F4" s="48"/>
      <c r="G4" s="48"/>
      <c r="H4" s="48"/>
      <c r="I4" s="49"/>
    </row>
    <row r="5" spans="2:12" ht="20.25" x14ac:dyDescent="0.25">
      <c r="B5" s="47" t="s">
        <v>2</v>
      </c>
      <c r="C5" s="48"/>
      <c r="D5" s="48"/>
      <c r="E5" s="48"/>
      <c r="F5" s="48"/>
      <c r="G5" s="48"/>
      <c r="H5" s="48"/>
      <c r="I5" s="49"/>
    </row>
    <row r="6" spans="2:12" ht="20.25" x14ac:dyDescent="0.25">
      <c r="B6" s="50" t="s">
        <v>3</v>
      </c>
      <c r="C6" s="51"/>
      <c r="D6" s="51"/>
      <c r="E6" s="51"/>
      <c r="F6" s="51"/>
      <c r="G6" s="51"/>
      <c r="H6" s="51"/>
      <c r="I6" s="52"/>
    </row>
    <row r="7" spans="2:12" ht="16.5" customHeight="1" x14ac:dyDescent="0.25">
      <c r="B7" s="53"/>
      <c r="C7" s="54"/>
      <c r="D7" s="54"/>
      <c r="E7" s="54"/>
      <c r="F7" s="54"/>
      <c r="G7" s="54"/>
      <c r="H7" s="54"/>
      <c r="I7" s="55"/>
    </row>
    <row r="8" spans="2:12" ht="43.5" customHeight="1" x14ac:dyDescent="0.25">
      <c r="B8" s="57" t="s">
        <v>7</v>
      </c>
      <c r="C8" s="58"/>
      <c r="D8" s="14" t="s">
        <v>8</v>
      </c>
      <c r="E8" s="14" t="s">
        <v>36</v>
      </c>
      <c r="F8" s="14" t="s">
        <v>34</v>
      </c>
      <c r="G8" s="14" t="s">
        <v>9</v>
      </c>
      <c r="H8" s="14" t="s">
        <v>4</v>
      </c>
      <c r="I8" s="15" t="s">
        <v>5</v>
      </c>
      <c r="K8" s="11"/>
      <c r="L8" s="11"/>
    </row>
    <row r="9" spans="2:12" ht="49.5" customHeight="1" x14ac:dyDescent="0.25">
      <c r="B9" s="16">
        <v>1</v>
      </c>
      <c r="C9" s="17" t="s">
        <v>10</v>
      </c>
      <c r="D9" s="20">
        <f>SUM(D10:D18)</f>
        <v>4924577702.3500004</v>
      </c>
      <c r="E9" s="29">
        <f>+SUM(E10:E15)</f>
        <v>598852504.83000004</v>
      </c>
      <c r="F9" s="29">
        <f>+SUM(F10:F15)</f>
        <v>5523430207.1800003</v>
      </c>
      <c r="G9" s="20">
        <f>SUM(G10:G18)</f>
        <v>4463930872.0500002</v>
      </c>
      <c r="H9" s="21">
        <f>+G9/F9</f>
        <v>0.80818091378203005</v>
      </c>
      <c r="I9" s="22">
        <f>F9-G9</f>
        <v>1059499335.1300001</v>
      </c>
      <c r="K9" s="11"/>
      <c r="L9" s="11"/>
    </row>
    <row r="10" spans="2:12" ht="49.5" customHeight="1" x14ac:dyDescent="0.25">
      <c r="B10" s="18">
        <v>1.1000000000000001</v>
      </c>
      <c r="C10" s="39" t="s">
        <v>11</v>
      </c>
      <c r="D10" s="23"/>
      <c r="E10" s="23"/>
      <c r="F10" s="23"/>
      <c r="G10" s="23"/>
      <c r="H10" s="42"/>
      <c r="I10" s="25"/>
      <c r="K10" s="11"/>
      <c r="L10" s="11"/>
    </row>
    <row r="11" spans="2:12" ht="49.5" customHeight="1" x14ac:dyDescent="0.25">
      <c r="B11" s="18">
        <v>1.2</v>
      </c>
      <c r="C11" s="39" t="s">
        <v>12</v>
      </c>
      <c r="D11" s="23"/>
      <c r="E11" s="23"/>
      <c r="F11" s="23"/>
      <c r="G11" s="23"/>
      <c r="H11" s="24"/>
      <c r="I11" s="25"/>
      <c r="K11" s="11"/>
    </row>
    <row r="12" spans="2:12" ht="49.5" customHeight="1" x14ac:dyDescent="0.25">
      <c r="B12" s="18">
        <v>1.3</v>
      </c>
      <c r="C12" s="39" t="s">
        <v>13</v>
      </c>
      <c r="D12" s="23"/>
      <c r="E12" s="23"/>
      <c r="F12" s="23"/>
      <c r="G12" s="23"/>
      <c r="H12" s="24"/>
      <c r="I12" s="25"/>
      <c r="K12" s="11"/>
    </row>
    <row r="13" spans="2:12" ht="49.5" customHeight="1" x14ac:dyDescent="0.25">
      <c r="B13" s="18">
        <v>1.4</v>
      </c>
      <c r="C13" s="39" t="s">
        <v>14</v>
      </c>
      <c r="D13" s="23"/>
      <c r="E13" s="23"/>
      <c r="F13" s="23"/>
      <c r="G13" s="23"/>
      <c r="H13" s="24"/>
      <c r="I13" s="25"/>
      <c r="K13" s="11"/>
    </row>
    <row r="14" spans="2:12" ht="49.5" customHeight="1" x14ac:dyDescent="0.25">
      <c r="B14" s="18">
        <v>1.5</v>
      </c>
      <c r="C14" s="39" t="s">
        <v>15</v>
      </c>
      <c r="D14" s="26">
        <v>589983759.25999999</v>
      </c>
      <c r="E14" s="26">
        <v>75515300.859999999</v>
      </c>
      <c r="F14" s="26">
        <f>+D14+E14</f>
        <v>665499060.12</v>
      </c>
      <c r="G14" s="26">
        <v>591029202.26999998</v>
      </c>
      <c r="H14" s="24">
        <f>+G14/F14</f>
        <v>0.88809922911600814</v>
      </c>
      <c r="I14" s="25">
        <f>F14-G14</f>
        <v>74469857.850000024</v>
      </c>
      <c r="K14" s="8"/>
    </row>
    <row r="15" spans="2:12" ht="49.5" customHeight="1" x14ac:dyDescent="0.25">
      <c r="B15" s="18">
        <v>1.6</v>
      </c>
      <c r="C15" s="39" t="s">
        <v>16</v>
      </c>
      <c r="D15" s="27">
        <v>4334593943.0900002</v>
      </c>
      <c r="E15" s="27">
        <v>523337203.97000003</v>
      </c>
      <c r="F15" s="27">
        <f>+D15+E15</f>
        <v>4857931147.0600004</v>
      </c>
      <c r="G15" s="26">
        <v>3872901669.7800002</v>
      </c>
      <c r="H15" s="24">
        <f>+G15/F15</f>
        <v>0.79723272161316328</v>
      </c>
      <c r="I15" s="25">
        <f>F15-G15</f>
        <v>985029477.28000021</v>
      </c>
      <c r="K15" s="8"/>
    </row>
    <row r="16" spans="2:12" ht="49.5" customHeight="1" x14ac:dyDescent="0.25">
      <c r="B16" s="18">
        <v>1.7</v>
      </c>
      <c r="C16" s="39" t="s">
        <v>17</v>
      </c>
      <c r="D16" s="23"/>
      <c r="E16" s="23"/>
      <c r="F16" s="23"/>
      <c r="G16" s="23"/>
      <c r="H16" s="24"/>
      <c r="I16" s="28"/>
      <c r="K16" s="9"/>
    </row>
    <row r="17" spans="2:11" ht="49.5" customHeight="1" x14ac:dyDescent="0.25">
      <c r="B17" s="18">
        <v>1.8</v>
      </c>
      <c r="C17" s="39" t="s">
        <v>18</v>
      </c>
      <c r="D17" s="23"/>
      <c r="E17" s="23"/>
      <c r="F17" s="23"/>
      <c r="G17" s="23"/>
      <c r="H17" s="24"/>
      <c r="I17" s="28"/>
      <c r="K17" s="7"/>
    </row>
    <row r="18" spans="2:11" ht="49.5" customHeight="1" x14ac:dyDescent="0.25">
      <c r="B18" s="18">
        <v>1.9</v>
      </c>
      <c r="C18" s="39" t="s">
        <v>19</v>
      </c>
      <c r="D18" s="23"/>
      <c r="E18" s="23"/>
      <c r="F18" s="23"/>
      <c r="G18" s="43"/>
      <c r="H18" s="24"/>
      <c r="I18" s="28"/>
      <c r="K18" s="11"/>
    </row>
    <row r="19" spans="2:11" ht="49.5" customHeight="1" x14ac:dyDescent="0.25">
      <c r="B19" s="16">
        <v>2</v>
      </c>
      <c r="C19" s="40" t="s">
        <v>20</v>
      </c>
      <c r="D19" s="29">
        <f>SUM(D20:D28)</f>
        <v>4924577702.3470001</v>
      </c>
      <c r="E19" s="29">
        <f>+SUM(E20:E25)</f>
        <v>598852504.83000004</v>
      </c>
      <c r="F19" s="29">
        <f>+SUM(F20:F25)</f>
        <v>5523430207.177</v>
      </c>
      <c r="G19" s="29">
        <f>SUM(G20:G28)</f>
        <v>3274244642.2199998</v>
      </c>
      <c r="H19" s="21">
        <f t="shared" ref="H19:H25" si="0">+G19/F19</f>
        <v>0.59279189188731529</v>
      </c>
      <c r="I19" s="30">
        <f>SUM(I20:I28)</f>
        <v>2249185564.9570003</v>
      </c>
      <c r="K19" s="11"/>
    </row>
    <row r="20" spans="2:11" ht="49.5" customHeight="1" x14ac:dyDescent="0.25">
      <c r="B20" s="18">
        <v>2.1</v>
      </c>
      <c r="C20" s="39" t="s">
        <v>21</v>
      </c>
      <c r="D20" s="26">
        <v>3374025402.9299998</v>
      </c>
      <c r="E20" s="26">
        <v>204100000</v>
      </c>
      <c r="F20" s="26">
        <f>+D20+E20</f>
        <v>3578125402.9299998</v>
      </c>
      <c r="G20" s="26">
        <v>2533890875.4299998</v>
      </c>
      <c r="H20" s="24">
        <f t="shared" si="0"/>
        <v>0.70816156229602423</v>
      </c>
      <c r="I20" s="31">
        <f>F20-G20</f>
        <v>1044234527.5</v>
      </c>
      <c r="K20" s="11"/>
    </row>
    <row r="21" spans="2:11" ht="49.5" customHeight="1" x14ac:dyDescent="0.25">
      <c r="B21" s="18">
        <v>2.2000000000000002</v>
      </c>
      <c r="C21" s="39" t="s">
        <v>22</v>
      </c>
      <c r="D21" s="26">
        <v>577497821.34000003</v>
      </c>
      <c r="E21" s="26">
        <v>189300000</v>
      </c>
      <c r="F21" s="26">
        <f t="shared" ref="F21:F25" si="1">+D21+E21</f>
        <v>766797821.34000003</v>
      </c>
      <c r="G21" s="26">
        <v>381609754.98000002</v>
      </c>
      <c r="H21" s="24">
        <f t="shared" si="0"/>
        <v>0.49766671782286315</v>
      </c>
      <c r="I21" s="31">
        <f t="shared" ref="I21:I25" si="2">F21-G21</f>
        <v>385188066.36000001</v>
      </c>
      <c r="K21" s="12"/>
    </row>
    <row r="22" spans="2:11" ht="49.5" customHeight="1" x14ac:dyDescent="0.25">
      <c r="B22" s="18">
        <v>2.2999999999999998</v>
      </c>
      <c r="C22" s="39" t="s">
        <v>23</v>
      </c>
      <c r="D22" s="26">
        <v>146973382.412</v>
      </c>
      <c r="E22" s="26">
        <v>16600000</v>
      </c>
      <c r="F22" s="26">
        <f t="shared" si="1"/>
        <v>163573382.412</v>
      </c>
      <c r="G22" s="26">
        <v>84935727.120000005</v>
      </c>
      <c r="H22" s="24">
        <f t="shared" si="0"/>
        <v>0.51925151798883984</v>
      </c>
      <c r="I22" s="31">
        <f t="shared" si="2"/>
        <v>78637655.291999996</v>
      </c>
      <c r="K22" s="6"/>
    </row>
    <row r="23" spans="2:11" ht="49.5" customHeight="1" x14ac:dyDescent="0.25">
      <c r="B23" s="18">
        <v>2.4</v>
      </c>
      <c r="C23" s="39" t="s">
        <v>24</v>
      </c>
      <c r="D23" s="26">
        <v>43941735.585999995</v>
      </c>
      <c r="E23" s="26">
        <v>10000000</v>
      </c>
      <c r="F23" s="26">
        <f t="shared" si="1"/>
        <v>53941735.585999995</v>
      </c>
      <c r="G23" s="26">
        <v>29973588.079999998</v>
      </c>
      <c r="H23" s="24">
        <f t="shared" si="0"/>
        <v>0.55566599321248622</v>
      </c>
      <c r="I23" s="31">
        <f t="shared" si="2"/>
        <v>23968147.505999997</v>
      </c>
      <c r="K23" s="11"/>
    </row>
    <row r="24" spans="2:11" ht="49.5" customHeight="1" x14ac:dyDescent="0.25">
      <c r="B24" s="18">
        <v>2.5</v>
      </c>
      <c r="C24" s="39" t="s">
        <v>25</v>
      </c>
      <c r="D24" s="26"/>
      <c r="E24" s="26"/>
      <c r="F24" s="26">
        <f t="shared" si="1"/>
        <v>0</v>
      </c>
      <c r="G24" s="26"/>
      <c r="H24" s="26">
        <v>0</v>
      </c>
      <c r="I24" s="31">
        <f t="shared" si="2"/>
        <v>0</v>
      </c>
      <c r="K24" s="11"/>
    </row>
    <row r="25" spans="2:11" ht="49.5" customHeight="1" x14ac:dyDescent="0.35">
      <c r="B25" s="18">
        <v>2.6</v>
      </c>
      <c r="C25" s="39" t="s">
        <v>26</v>
      </c>
      <c r="D25" s="26">
        <v>782139360.079</v>
      </c>
      <c r="E25" s="26">
        <v>178852504.83000001</v>
      </c>
      <c r="F25" s="26">
        <f t="shared" si="1"/>
        <v>960991864.90900004</v>
      </c>
      <c r="G25" s="26">
        <v>243834696.61000001</v>
      </c>
      <c r="H25" s="24">
        <f>+G25/F25</f>
        <v>0.2537323212752583</v>
      </c>
      <c r="I25" s="31">
        <f t="shared" si="2"/>
        <v>717157168.29900002</v>
      </c>
      <c r="K25" s="10"/>
    </row>
    <row r="26" spans="2:11" ht="49.5" customHeight="1" x14ac:dyDescent="0.25">
      <c r="B26" s="18">
        <v>2.7</v>
      </c>
      <c r="C26" s="39" t="s">
        <v>27</v>
      </c>
      <c r="D26" s="26"/>
      <c r="E26" s="26"/>
      <c r="F26" s="26"/>
      <c r="G26" s="26"/>
      <c r="H26" s="24"/>
      <c r="I26" s="31"/>
      <c r="K26" s="11"/>
    </row>
    <row r="27" spans="2:11" ht="56.25" customHeight="1" x14ac:dyDescent="0.25">
      <c r="B27" s="18">
        <v>2.8</v>
      </c>
      <c r="C27" s="39" t="s">
        <v>6</v>
      </c>
      <c r="D27" s="26"/>
      <c r="E27" s="26"/>
      <c r="F27" s="26"/>
      <c r="G27" s="26"/>
      <c r="H27" s="24"/>
      <c r="I27" s="31"/>
      <c r="K27" s="11"/>
    </row>
    <row r="28" spans="2:11" ht="49.5" customHeight="1" x14ac:dyDescent="0.25">
      <c r="B28" s="18">
        <v>2.9</v>
      </c>
      <c r="C28" s="39" t="s">
        <v>28</v>
      </c>
      <c r="D28" s="26"/>
      <c r="E28" s="26"/>
      <c r="F28" s="26"/>
      <c r="G28" s="26"/>
      <c r="H28" s="24"/>
      <c r="I28" s="31"/>
      <c r="K28" s="11"/>
    </row>
    <row r="29" spans="2:11" ht="49.5" customHeight="1" thickBot="1" x14ac:dyDescent="0.3">
      <c r="B29" s="19"/>
      <c r="C29" s="41" t="s">
        <v>35</v>
      </c>
      <c r="D29" s="32">
        <f>+D9-D19</f>
        <v>3.0002593994140625E-3</v>
      </c>
      <c r="E29" s="32">
        <f t="shared" ref="E29:F29" si="3">+E9-E19</f>
        <v>0</v>
      </c>
      <c r="F29" s="32">
        <f t="shared" si="3"/>
        <v>3.0002593994140625E-3</v>
      </c>
      <c r="G29" s="32">
        <f>+G9-G19</f>
        <v>1189686229.8300004</v>
      </c>
      <c r="H29" s="60">
        <f>+H9-H19</f>
        <v>0.21538902189471476</v>
      </c>
      <c r="I29" s="33">
        <f>+I9-I19</f>
        <v>-1189686229.8270001</v>
      </c>
      <c r="K29" s="11"/>
    </row>
    <row r="30" spans="2:11" ht="18.75" x14ac:dyDescent="0.3">
      <c r="D30" s="34"/>
      <c r="E30" s="34"/>
      <c r="F30" s="34"/>
      <c r="G30" s="34"/>
    </row>
    <row r="31" spans="2:11" ht="18.75" x14ac:dyDescent="0.3">
      <c r="D31" s="34"/>
      <c r="E31" s="34"/>
      <c r="F31" s="34"/>
      <c r="G31" s="34"/>
    </row>
    <row r="32" spans="2:11" ht="40.5" customHeight="1" x14ac:dyDescent="0.3">
      <c r="E32" s="5"/>
      <c r="G32" s="11"/>
      <c r="H32" s="35"/>
      <c r="I32" s="35"/>
    </row>
    <row r="33" spans="2:9" ht="87" customHeight="1" x14ac:dyDescent="0.25">
      <c r="C33" s="35"/>
      <c r="D33" s="35"/>
      <c r="E33" s="35"/>
      <c r="F33" s="35"/>
      <c r="G33" s="35"/>
      <c r="H33" s="36"/>
      <c r="I33" s="36"/>
    </row>
    <row r="34" spans="2:9" ht="27" customHeight="1" x14ac:dyDescent="0.35">
      <c r="C34" s="56" t="s">
        <v>29</v>
      </c>
      <c r="D34" s="56"/>
      <c r="E34" s="37"/>
      <c r="F34" s="46" t="s">
        <v>30</v>
      </c>
      <c r="G34" s="46"/>
      <c r="H34" s="46"/>
    </row>
    <row r="35" spans="2:9" ht="23.25" x14ac:dyDescent="0.35">
      <c r="C35" s="59" t="s">
        <v>31</v>
      </c>
      <c r="D35" s="59"/>
      <c r="E35" s="38"/>
      <c r="F35" s="45" t="s">
        <v>32</v>
      </c>
      <c r="G35" s="45"/>
      <c r="H35" s="45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B2:I2"/>
    <mergeCell ref="F35:H35"/>
    <mergeCell ref="F34:H34"/>
    <mergeCell ref="B3:I3"/>
    <mergeCell ref="B4:I4"/>
    <mergeCell ref="B5:I5"/>
    <mergeCell ref="B6:I6"/>
    <mergeCell ref="B7:I7"/>
    <mergeCell ref="C34:D34"/>
    <mergeCell ref="B8:C8"/>
    <mergeCell ref="C35:D35"/>
  </mergeCells>
  <pageMargins left="1.23" right="0.44" top="0.75" bottom="0.46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2022-11-10T15:38:21Z</cp:lastPrinted>
  <dcterms:created xsi:type="dcterms:W3CDTF">2020-01-23T15:40:29Z</dcterms:created>
  <dcterms:modified xsi:type="dcterms:W3CDTF">2022-11-10T15:43:46Z</dcterms:modified>
</cp:coreProperties>
</file>