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Hcastillo\Transparencia\Volumen de Pasajeros y Operaciones 2022\Sin Firma\"/>
    </mc:Choice>
  </mc:AlternateContent>
  <bookViews>
    <workbookView xWindow="0" yWindow="0" windowWidth="20490" windowHeight="7155"/>
  </bookViews>
  <sheets>
    <sheet name="Volumen de Pasajeros y Op." sheetId="5" r:id="rId1"/>
  </sheets>
  <definedNames>
    <definedName name="_xlnm.Print_Area" localSheetId="0">'Volumen de Pasajeros y Op.'!$A$1:$O$239</definedName>
  </definedNames>
  <calcPr calcId="152511"/>
</workbook>
</file>

<file path=xl/calcChain.xml><?xml version="1.0" encoding="utf-8"?>
<calcChain xmlns="http://schemas.openxmlformats.org/spreadsheetml/2006/main">
  <c r="N226" i="5" l="1"/>
  <c r="M226" i="5"/>
  <c r="L226" i="5"/>
  <c r="K226" i="5"/>
  <c r="J226" i="5"/>
  <c r="I226" i="5"/>
  <c r="H226" i="5"/>
  <c r="G226" i="5"/>
  <c r="F226" i="5"/>
  <c r="E226" i="5"/>
  <c r="D226" i="5"/>
  <c r="C226" i="5"/>
  <c r="O225" i="5"/>
  <c r="O226" i="5" s="1"/>
  <c r="O224" i="5"/>
  <c r="N220" i="5"/>
  <c r="M220" i="5"/>
  <c r="L220" i="5"/>
  <c r="K220" i="5"/>
  <c r="J220" i="5"/>
  <c r="I220" i="5"/>
  <c r="H220" i="5"/>
  <c r="G220" i="5"/>
  <c r="F220" i="5"/>
  <c r="E220" i="5"/>
  <c r="D220" i="5"/>
  <c r="C220" i="5"/>
  <c r="O219" i="5"/>
  <c r="O218" i="5"/>
  <c r="O220" i="5" s="1"/>
  <c r="N214" i="5"/>
  <c r="M214" i="5"/>
  <c r="L214" i="5"/>
  <c r="K214" i="5"/>
  <c r="J214" i="5"/>
  <c r="I214" i="5"/>
  <c r="H214" i="5"/>
  <c r="G214" i="5"/>
  <c r="F214" i="5"/>
  <c r="E214" i="5"/>
  <c r="D214" i="5"/>
  <c r="C214" i="5"/>
  <c r="O213" i="5"/>
  <c r="O212" i="5"/>
  <c r="N208" i="5"/>
  <c r="M208" i="5"/>
  <c r="L208" i="5"/>
  <c r="K208" i="5"/>
  <c r="J208" i="5"/>
  <c r="I208" i="5"/>
  <c r="H208" i="5"/>
  <c r="G208" i="5"/>
  <c r="F208" i="5"/>
  <c r="E208" i="5"/>
  <c r="D208" i="5"/>
  <c r="C208" i="5"/>
  <c r="O207" i="5"/>
  <c r="O208" i="5" s="1"/>
  <c r="O206" i="5"/>
  <c r="D189" i="5"/>
  <c r="N163" i="5"/>
  <c r="I163" i="5"/>
  <c r="F163" i="5"/>
  <c r="M162" i="5"/>
  <c r="H162" i="5"/>
  <c r="E162" i="5"/>
  <c r="N161" i="5"/>
  <c r="I161" i="5"/>
  <c r="F161" i="5"/>
  <c r="M160" i="5"/>
  <c r="H160" i="5"/>
  <c r="E160" i="5"/>
  <c r="I159" i="5"/>
  <c r="M158" i="5"/>
  <c r="E158" i="5"/>
  <c r="I157" i="5"/>
  <c r="O145" i="5"/>
  <c r="O144" i="5"/>
  <c r="E188" i="5" s="1"/>
  <c r="N144" i="5"/>
  <c r="M144" i="5"/>
  <c r="L144" i="5"/>
  <c r="K144" i="5"/>
  <c r="J144" i="5"/>
  <c r="I144" i="5"/>
  <c r="H144" i="5"/>
  <c r="G144" i="5"/>
  <c r="F144" i="5"/>
  <c r="E144" i="5"/>
  <c r="D144" i="5"/>
  <c r="C144" i="5"/>
  <c r="O143" i="5"/>
  <c r="O142" i="5"/>
  <c r="O139" i="5"/>
  <c r="O138" i="5"/>
  <c r="E187" i="5" s="1"/>
  <c r="N138" i="5"/>
  <c r="M138" i="5"/>
  <c r="L138" i="5"/>
  <c r="K138" i="5"/>
  <c r="J138" i="5"/>
  <c r="I138" i="5"/>
  <c r="H138" i="5"/>
  <c r="G138" i="5"/>
  <c r="F138" i="5"/>
  <c r="E138" i="5"/>
  <c r="D138" i="5"/>
  <c r="C138" i="5"/>
  <c r="O137" i="5"/>
  <c r="O136" i="5"/>
  <c r="O133" i="5"/>
  <c r="O132" i="5"/>
  <c r="E186" i="5" s="1"/>
  <c r="N132" i="5"/>
  <c r="M132" i="5"/>
  <c r="L132" i="5"/>
  <c r="K132" i="5"/>
  <c r="J132" i="5"/>
  <c r="I132" i="5"/>
  <c r="H132" i="5"/>
  <c r="G132" i="5"/>
  <c r="F132" i="5"/>
  <c r="E132" i="5"/>
  <c r="D132" i="5"/>
  <c r="C132" i="5"/>
  <c r="O131" i="5"/>
  <c r="O130" i="5"/>
  <c r="O127" i="5"/>
  <c r="O126" i="5"/>
  <c r="E185" i="5" s="1"/>
  <c r="N126" i="5"/>
  <c r="M126" i="5"/>
  <c r="L126" i="5"/>
  <c r="K126" i="5"/>
  <c r="J126" i="5"/>
  <c r="I126" i="5"/>
  <c r="H126" i="5"/>
  <c r="G126" i="5"/>
  <c r="F126" i="5"/>
  <c r="E126" i="5"/>
  <c r="D126" i="5"/>
  <c r="D160" i="5" s="1"/>
  <c r="C126" i="5"/>
  <c r="O125" i="5"/>
  <c r="O124" i="5"/>
  <c r="O121" i="5"/>
  <c r="O120" i="5"/>
  <c r="E184" i="5" s="1"/>
  <c r="N120" i="5"/>
  <c r="M120" i="5"/>
  <c r="M159" i="5" s="1"/>
  <c r="L120" i="5"/>
  <c r="K120" i="5"/>
  <c r="J120" i="5"/>
  <c r="I120" i="5"/>
  <c r="H120" i="5"/>
  <c r="G120" i="5"/>
  <c r="G159" i="5" s="1"/>
  <c r="F120" i="5"/>
  <c r="E120" i="5"/>
  <c r="E159" i="5" s="1"/>
  <c r="D120" i="5"/>
  <c r="C120" i="5"/>
  <c r="O119" i="5"/>
  <c r="O118" i="5"/>
  <c r="O115" i="5"/>
  <c r="O114" i="5"/>
  <c r="N114" i="5"/>
  <c r="M114" i="5"/>
  <c r="L114" i="5"/>
  <c r="K114" i="5"/>
  <c r="J114" i="5"/>
  <c r="I114" i="5"/>
  <c r="H114" i="5"/>
  <c r="G114" i="5"/>
  <c r="G158" i="5" s="1"/>
  <c r="F114" i="5"/>
  <c r="E114" i="5"/>
  <c r="D114" i="5"/>
  <c r="C114" i="5"/>
  <c r="O113" i="5"/>
  <c r="O112" i="5"/>
  <c r="O109" i="5"/>
  <c r="O108" i="5"/>
  <c r="N108" i="5"/>
  <c r="M108" i="5"/>
  <c r="M157" i="5" s="1"/>
  <c r="L108" i="5"/>
  <c r="K108" i="5"/>
  <c r="J108" i="5"/>
  <c r="I108" i="5"/>
  <c r="H108" i="5"/>
  <c r="G108" i="5"/>
  <c r="G157" i="5" s="1"/>
  <c r="F108" i="5"/>
  <c r="E108" i="5"/>
  <c r="E157" i="5" s="1"/>
  <c r="D108" i="5"/>
  <c r="C108" i="5"/>
  <c r="O107" i="5"/>
  <c r="O106" i="5"/>
  <c r="O95" i="5"/>
  <c r="O94" i="5"/>
  <c r="N94" i="5"/>
  <c r="M94" i="5"/>
  <c r="M163" i="5" s="1"/>
  <c r="L94" i="5"/>
  <c r="L163" i="5" s="1"/>
  <c r="K94" i="5"/>
  <c r="K163" i="5" s="1"/>
  <c r="J94" i="5"/>
  <c r="J163" i="5" s="1"/>
  <c r="I94" i="5"/>
  <c r="H94" i="5"/>
  <c r="H163" i="5" s="1"/>
  <c r="G94" i="5"/>
  <c r="G163" i="5" s="1"/>
  <c r="F94" i="5"/>
  <c r="E94" i="5"/>
  <c r="E163" i="5" s="1"/>
  <c r="D94" i="5"/>
  <c r="D163" i="5" s="1"/>
  <c r="C94" i="5"/>
  <c r="C163" i="5" s="1"/>
  <c r="O93" i="5"/>
  <c r="O92" i="5"/>
  <c r="O89" i="5"/>
  <c r="O88" i="5"/>
  <c r="N88" i="5"/>
  <c r="N162" i="5" s="1"/>
  <c r="M88" i="5"/>
  <c r="L88" i="5"/>
  <c r="L162" i="5" s="1"/>
  <c r="K88" i="5"/>
  <c r="K162" i="5" s="1"/>
  <c r="J88" i="5"/>
  <c r="J162" i="5" s="1"/>
  <c r="I88" i="5"/>
  <c r="I162" i="5" s="1"/>
  <c r="H88" i="5"/>
  <c r="G88" i="5"/>
  <c r="G162" i="5" s="1"/>
  <c r="F88" i="5"/>
  <c r="F162" i="5" s="1"/>
  <c r="E88" i="5"/>
  <c r="D88" i="5"/>
  <c r="D162" i="5" s="1"/>
  <c r="C88" i="5"/>
  <c r="C162" i="5" s="1"/>
  <c r="O87" i="5"/>
  <c r="O86" i="5"/>
  <c r="O83" i="5"/>
  <c r="O82" i="5"/>
  <c r="N20" i="5" s="1"/>
  <c r="N82" i="5"/>
  <c r="M82" i="5"/>
  <c r="M161" i="5" s="1"/>
  <c r="L82" i="5"/>
  <c r="L161" i="5" s="1"/>
  <c r="K82" i="5"/>
  <c r="K161" i="5" s="1"/>
  <c r="J82" i="5"/>
  <c r="J161" i="5" s="1"/>
  <c r="I82" i="5"/>
  <c r="H82" i="5"/>
  <c r="H161" i="5" s="1"/>
  <c r="G82" i="5"/>
  <c r="G161" i="5" s="1"/>
  <c r="F82" i="5"/>
  <c r="E82" i="5"/>
  <c r="E161" i="5" s="1"/>
  <c r="D82" i="5"/>
  <c r="D161" i="5" s="1"/>
  <c r="C82" i="5"/>
  <c r="C161" i="5" s="1"/>
  <c r="O81" i="5"/>
  <c r="O80" i="5"/>
  <c r="O77" i="5"/>
  <c r="O76" i="5"/>
  <c r="N19" i="5" s="1"/>
  <c r="N76" i="5"/>
  <c r="N160" i="5" s="1"/>
  <c r="M76" i="5"/>
  <c r="L76" i="5"/>
  <c r="L160" i="5" s="1"/>
  <c r="K76" i="5"/>
  <c r="K160" i="5" s="1"/>
  <c r="J76" i="5"/>
  <c r="J160" i="5" s="1"/>
  <c r="I76" i="5"/>
  <c r="I160" i="5" s="1"/>
  <c r="H76" i="5"/>
  <c r="G76" i="5"/>
  <c r="G160" i="5" s="1"/>
  <c r="F76" i="5"/>
  <c r="F160" i="5" s="1"/>
  <c r="E76" i="5"/>
  <c r="C76" i="5"/>
  <c r="C160" i="5" s="1"/>
  <c r="O75" i="5"/>
  <c r="O74" i="5"/>
  <c r="O71" i="5"/>
  <c r="B18" i="5" s="1"/>
  <c r="N70" i="5"/>
  <c r="N159" i="5" s="1"/>
  <c r="M70" i="5"/>
  <c r="L70" i="5"/>
  <c r="L159" i="5" s="1"/>
  <c r="K70" i="5"/>
  <c r="K159" i="5" s="1"/>
  <c r="J70" i="5"/>
  <c r="J159" i="5" s="1"/>
  <c r="I70" i="5"/>
  <c r="H70" i="5"/>
  <c r="H159" i="5" s="1"/>
  <c r="G70" i="5"/>
  <c r="F70" i="5"/>
  <c r="F159" i="5" s="1"/>
  <c r="E70" i="5"/>
  <c r="D70" i="5"/>
  <c r="D159" i="5" s="1"/>
  <c r="C70" i="5"/>
  <c r="C159" i="5" s="1"/>
  <c r="O69" i="5"/>
  <c r="O68" i="5"/>
  <c r="O70" i="5" s="1"/>
  <c r="N18" i="5" s="1"/>
  <c r="O65" i="5"/>
  <c r="N64" i="5"/>
  <c r="N158" i="5" s="1"/>
  <c r="M64" i="5"/>
  <c r="L64" i="5"/>
  <c r="L158" i="5" s="1"/>
  <c r="K64" i="5"/>
  <c r="K158" i="5" s="1"/>
  <c r="J64" i="5"/>
  <c r="J158" i="5" s="1"/>
  <c r="I64" i="5"/>
  <c r="I158" i="5" s="1"/>
  <c r="H64" i="5"/>
  <c r="H158" i="5" s="1"/>
  <c r="G64" i="5"/>
  <c r="F64" i="5"/>
  <c r="F158" i="5" s="1"/>
  <c r="E64" i="5"/>
  <c r="D64" i="5"/>
  <c r="D158" i="5" s="1"/>
  <c r="C64" i="5"/>
  <c r="C158" i="5" s="1"/>
  <c r="O63" i="5"/>
  <c r="O62" i="5"/>
  <c r="O64" i="5" s="1"/>
  <c r="N17" i="5" s="1"/>
  <c r="O59" i="5"/>
  <c r="N58" i="5"/>
  <c r="N157" i="5" s="1"/>
  <c r="M58" i="5"/>
  <c r="L58" i="5"/>
  <c r="L157" i="5" s="1"/>
  <c r="K58" i="5"/>
  <c r="K157" i="5" s="1"/>
  <c r="J58" i="5"/>
  <c r="J157" i="5" s="1"/>
  <c r="I58" i="5"/>
  <c r="H58" i="5"/>
  <c r="H157" i="5" s="1"/>
  <c r="G58" i="5"/>
  <c r="F58" i="5"/>
  <c r="F157" i="5" s="1"/>
  <c r="E58" i="5"/>
  <c r="D58" i="5"/>
  <c r="D157" i="5" s="1"/>
  <c r="C58" i="5"/>
  <c r="C157" i="5" s="1"/>
  <c r="O57" i="5"/>
  <c r="O56" i="5"/>
  <c r="O58" i="5" s="1"/>
  <c r="N16" i="5" s="1"/>
  <c r="M46" i="5"/>
  <c r="K46" i="5"/>
  <c r="E46" i="5"/>
  <c r="C46" i="5"/>
  <c r="N45" i="5"/>
  <c r="M45" i="5"/>
  <c r="L45" i="5"/>
  <c r="K45" i="5"/>
  <c r="J45" i="5"/>
  <c r="I45" i="5"/>
  <c r="H45" i="5"/>
  <c r="H46" i="5" s="1"/>
  <c r="G45" i="5"/>
  <c r="F45" i="5"/>
  <c r="E45" i="5"/>
  <c r="O45" i="5" s="1"/>
  <c r="D45" i="5"/>
  <c r="C45" i="5"/>
  <c r="N44" i="5"/>
  <c r="N46" i="5" s="1"/>
  <c r="M44" i="5"/>
  <c r="L44" i="5"/>
  <c r="L46" i="5" s="1"/>
  <c r="K44" i="5"/>
  <c r="J44" i="5"/>
  <c r="J46" i="5" s="1"/>
  <c r="I44" i="5"/>
  <c r="I46" i="5" s="1"/>
  <c r="H44" i="5"/>
  <c r="G44" i="5"/>
  <c r="G46" i="5" s="1"/>
  <c r="F44" i="5"/>
  <c r="F46" i="5" s="1"/>
  <c r="E44" i="5"/>
  <c r="D44" i="5"/>
  <c r="D46" i="5" s="1"/>
  <c r="C44" i="5"/>
  <c r="I39" i="5"/>
  <c r="G39" i="5"/>
  <c r="N38" i="5"/>
  <c r="N39" i="5" s="1"/>
  <c r="M38" i="5"/>
  <c r="L38" i="5"/>
  <c r="L39" i="5" s="1"/>
  <c r="L40" i="5" s="1"/>
  <c r="K38" i="5"/>
  <c r="J38" i="5"/>
  <c r="I38" i="5"/>
  <c r="H38" i="5"/>
  <c r="G38" i="5"/>
  <c r="F38" i="5"/>
  <c r="F39" i="5" s="1"/>
  <c r="E38" i="5"/>
  <c r="D38" i="5"/>
  <c r="D39" i="5" s="1"/>
  <c r="C38" i="5"/>
  <c r="O38" i="5" s="1"/>
  <c r="N37" i="5"/>
  <c r="M37" i="5"/>
  <c r="M39" i="5" s="1"/>
  <c r="L37" i="5"/>
  <c r="K37" i="5"/>
  <c r="K39" i="5" s="1"/>
  <c r="J37" i="5"/>
  <c r="J39" i="5" s="1"/>
  <c r="I37" i="5"/>
  <c r="H37" i="5"/>
  <c r="H39" i="5" s="1"/>
  <c r="G37" i="5"/>
  <c r="F37" i="5"/>
  <c r="E37" i="5"/>
  <c r="E39" i="5" s="1"/>
  <c r="D37" i="5"/>
  <c r="C37" i="5"/>
  <c r="O37" i="5" s="1"/>
  <c r="O39" i="5" s="1"/>
  <c r="L35" i="5"/>
  <c r="K35" i="5"/>
  <c r="K40" i="5" s="1"/>
  <c r="H35" i="5"/>
  <c r="H40" i="5" s="1"/>
  <c r="N34" i="5"/>
  <c r="M34" i="5"/>
  <c r="M35" i="5" s="1"/>
  <c r="L34" i="5"/>
  <c r="K34" i="5"/>
  <c r="J34" i="5"/>
  <c r="I34" i="5"/>
  <c r="H34" i="5"/>
  <c r="G34" i="5"/>
  <c r="F34" i="5"/>
  <c r="E34" i="5"/>
  <c r="E35" i="5" s="1"/>
  <c r="D34" i="5"/>
  <c r="C34" i="5"/>
  <c r="C35" i="5" s="1"/>
  <c r="N33" i="5"/>
  <c r="N35" i="5" s="1"/>
  <c r="M33" i="5"/>
  <c r="L33" i="5"/>
  <c r="K33" i="5"/>
  <c r="J33" i="5"/>
  <c r="J35" i="5" s="1"/>
  <c r="I33" i="5"/>
  <c r="I35" i="5" s="1"/>
  <c r="I40" i="5" s="1"/>
  <c r="H33" i="5"/>
  <c r="G33" i="5"/>
  <c r="G35" i="5" s="1"/>
  <c r="G40" i="5" s="1"/>
  <c r="F33" i="5"/>
  <c r="F35" i="5" s="1"/>
  <c r="E33" i="5"/>
  <c r="D33" i="5"/>
  <c r="D35" i="5" s="1"/>
  <c r="C33" i="5"/>
  <c r="N22" i="5"/>
  <c r="B22" i="5"/>
  <c r="N21" i="5"/>
  <c r="B21" i="5"/>
  <c r="B20" i="5"/>
  <c r="B19" i="5"/>
  <c r="B17" i="5"/>
  <c r="B16" i="5"/>
  <c r="D40" i="5" l="1"/>
  <c r="F40" i="5"/>
  <c r="N40" i="5"/>
  <c r="E182" i="5"/>
  <c r="E183" i="5"/>
  <c r="C40" i="5"/>
  <c r="E40" i="5"/>
  <c r="M40" i="5"/>
  <c r="J40" i="5"/>
  <c r="O44" i="5"/>
  <c r="O46" i="5" s="1"/>
  <c r="O34" i="5"/>
  <c r="C39" i="5"/>
  <c r="O33" i="5"/>
  <c r="O35" i="5" s="1"/>
  <c r="O40" i="5" s="1"/>
  <c r="O214" i="5"/>
  <c r="E189" i="5" l="1"/>
  <c r="F189" i="5" s="1"/>
</calcChain>
</file>

<file path=xl/sharedStrings.xml><?xml version="1.0" encoding="utf-8"?>
<sst xmlns="http://schemas.openxmlformats.org/spreadsheetml/2006/main" count="486" uniqueCount="86">
  <si>
    <t>Dirección de Planificación y Desarrollo</t>
  </si>
  <si>
    <t>Departamento de Formulacion y Monitoreo Interno</t>
  </si>
  <si>
    <t>División de Estadísticas Aeronáuticas</t>
  </si>
  <si>
    <t>CONCEPTOS</t>
  </si>
  <si>
    <t>ENE.</t>
  </si>
  <si>
    <t>FEB.</t>
  </si>
  <si>
    <t>MAR.</t>
  </si>
  <si>
    <t>ABR</t>
  </si>
  <si>
    <t>MAY.</t>
  </si>
  <si>
    <t>JUN.</t>
  </si>
  <si>
    <t>JUL.</t>
  </si>
  <si>
    <t>AGO.</t>
  </si>
  <si>
    <t>SEPT.</t>
  </si>
  <si>
    <t>OCT.</t>
  </si>
  <si>
    <t>NOV.</t>
  </si>
  <si>
    <t>DIC.</t>
  </si>
  <si>
    <t>TOTAL</t>
  </si>
  <si>
    <t>LLEGADOS</t>
  </si>
  <si>
    <t>REGULARES</t>
  </si>
  <si>
    <t>SALIDOS</t>
  </si>
  <si>
    <t>OPERACIONES</t>
  </si>
  <si>
    <t>CHARTERS</t>
  </si>
  <si>
    <t>Aeropuertos</t>
  </si>
  <si>
    <t>Operaciones</t>
  </si>
  <si>
    <t>Pasajeros</t>
  </si>
  <si>
    <t>MDSD</t>
  </si>
  <si>
    <t>MDPP</t>
  </si>
  <si>
    <t>MDPC</t>
  </si>
  <si>
    <t>MDLR</t>
  </si>
  <si>
    <t>MDST</t>
  </si>
  <si>
    <t>MDJB</t>
  </si>
  <si>
    <t>MDCY</t>
  </si>
  <si>
    <t>Pág: 1</t>
  </si>
  <si>
    <t>Desglose por Aeropuerto, Vuelos Regulares</t>
  </si>
  <si>
    <t>LAS AMERICAS</t>
  </si>
  <si>
    <t>PUERTO PLATA</t>
  </si>
  <si>
    <t>PUNTA CANA</t>
  </si>
  <si>
    <t>LA ROMANA</t>
  </si>
  <si>
    <t>EL CIBAO</t>
  </si>
  <si>
    <t xml:space="preserve">DR. JOAQUÍN </t>
  </si>
  <si>
    <t>BALAGUER</t>
  </si>
  <si>
    <t>CATEY</t>
  </si>
  <si>
    <t>Pág: 2</t>
  </si>
  <si>
    <t>Desglose por Aeropuerto, Vuelos Charter</t>
  </si>
  <si>
    <t>Pág: 3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</si>
  <si>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</si>
  <si>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</si>
  <si>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</si>
  <si>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</si>
  <si>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</si>
  <si>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</si>
  <si>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</si>
  <si>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</si>
  <si>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</si>
  <si>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</si>
  <si>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</si>
  <si>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</si>
  <si>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Pág: 4</t>
  </si>
  <si>
    <t>LLEGADAS</t>
  </si>
  <si>
    <t>PRIVADOS</t>
  </si>
  <si>
    <t>SALIDAS</t>
  </si>
  <si>
    <t>DOMÉSTICOS</t>
  </si>
  <si>
    <t xml:space="preserve"> Pág: 5</t>
  </si>
  <si>
    <t>TOTAL GENERAL</t>
  </si>
  <si>
    <t xml:space="preserve">TOTAL </t>
  </si>
  <si>
    <t xml:space="preserve">CARGA </t>
  </si>
  <si>
    <t>REGULAR</t>
  </si>
  <si>
    <t>CHARTER</t>
  </si>
  <si>
    <t>Año 2021</t>
  </si>
  <si>
    <t>MDSD: Aeropuerto Internacional Dr. José Fco. Peña Gómez, Las Américas.</t>
  </si>
  <si>
    <t>Leyenda:</t>
  </si>
  <si>
    <t>MDPP: Aeropuerto Internacional Gral. Gregorio Luperón, Puerto Plata.</t>
  </si>
  <si>
    <t>MDPC: Aeropuerto Internacional de Punta Cana</t>
  </si>
  <si>
    <t>MDLR: Aeropuerto Internacional La Romana</t>
  </si>
  <si>
    <t>MDST: Aeropuerto Internacional del Cibao, Santiago.</t>
  </si>
  <si>
    <t>MDJB: Aeropuerto Internacional Dr. Joaquín Balaguer, La Isabela.</t>
  </si>
  <si>
    <t>MDCY: Aeropuerto Internacional Presidente Juan Bosch, Catey</t>
  </si>
  <si>
    <t>VOLUMEN DE PASAJEROS EN VUELOS REGULARES Y CHARTER AÑO 2022</t>
  </si>
  <si>
    <t>VOLUMEN DE OPERACIONES INTERNACIONALES AÑO 2022</t>
  </si>
  <si>
    <t>VOLUMEN DE PASAJEROS EN VUELOS REGULARES POR MES Y AEROPUERTOS 2022</t>
  </si>
  <si>
    <t>VOLUMEN DE PASAJEROS EN VUELOS CHARTERS POR MES Y AEROPUERTOS 2022</t>
  </si>
  <si>
    <t>Año 2022</t>
  </si>
  <si>
    <t>VOLUMEN DE OPERACIONES EN VUELOS PRIVADOS POR MES, AÑO 2022</t>
  </si>
  <si>
    <t>VOLUMEN DE OPERACIONES EN VUELOS DOMÉSTICOS POR MES, AÑO 2022</t>
  </si>
  <si>
    <t>VOLUMEN DE OPERACIONES EN VUELOS DE CARGA REGULAR POR MES, AÑO 2022</t>
  </si>
  <si>
    <t>VOLUMEN DE OPERACIONES EN VUELOS DE CARGA CHARTER POR MES, AÑO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</si>
</sst>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_€_-;\-* #,##0.00\ _€_-;_-* &quot;-&quot;??\ _€_-;_-@_-"/>
    <numFmt numFmtId="165" formatCode="0.0%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Cambria"/>
      <family val="1"/>
      <scheme val="major"/>
    </font>
    <font>
      <sz val="10"/>
      <name val="Cambria"/>
      <family val="1"/>
      <scheme val="major"/>
    </font>
    <font>
      <b/>
      <u/>
      <sz val="11"/>
      <name val="Cambria"/>
      <family val="1"/>
      <scheme val="major"/>
    </font>
    <font>
      <b/>
      <sz val="10"/>
      <name val="Cambria"/>
      <family val="1"/>
      <scheme val="major"/>
    </font>
    <font>
      <sz val="11"/>
      <name val="Cambria"/>
      <family val="1"/>
      <scheme val="major"/>
    </font>
    <font>
      <sz val="10"/>
      <color rgb="FFFF0000"/>
      <name val="Cambria"/>
      <family val="1"/>
      <scheme val="major"/>
    </font>
    <font>
      <u/>
      <sz val="10"/>
      <name val="Cambria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7">
    <xf numFmtId="0" fontId="0" fillId="0" borderId="0" xfId="0"/>
    <xf numFmtId="0" fontId="3" fillId="2" borderId="0" xfId="0" applyFont="1" applyFill="1"/>
    <xf numFmtId="0" fontId="3" fillId="2" borderId="0" xfId="0" applyNumberFormat="1" applyFont="1" applyFill="1" applyAlignment="1">
      <alignment horizontal="left"/>
    </xf>
    <xf numFmtId="0" fontId="5" fillId="3" borderId="1" xfId="0" applyNumberFormat="1" applyFont="1" applyFill="1" applyBorder="1" applyAlignment="1">
      <alignment horizontal="left"/>
    </xf>
    <xf numFmtId="0" fontId="5" fillId="3" borderId="1" xfId="0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left"/>
    </xf>
    <xf numFmtId="3" fontId="3" fillId="2" borderId="1" xfId="1" applyNumberFormat="1" applyFont="1" applyFill="1" applyBorder="1" applyAlignment="1"/>
    <xf numFmtId="0" fontId="5" fillId="2" borderId="1" xfId="0" applyNumberFormat="1" applyFont="1" applyFill="1" applyBorder="1" applyAlignment="1">
      <alignment horizontal="left"/>
    </xf>
    <xf numFmtId="3" fontId="3" fillId="2" borderId="0" xfId="0" applyNumberFormat="1" applyFont="1" applyFill="1"/>
    <xf numFmtId="0" fontId="3" fillId="2" borderId="1" xfId="0" applyFont="1" applyFill="1" applyBorder="1" applyAlignment="1">
      <alignment horizontal="center"/>
    </xf>
    <xf numFmtId="3" fontId="3" fillId="2" borderId="1" xfId="0" applyNumberFormat="1" applyFont="1" applyFill="1" applyBorder="1"/>
    <xf numFmtId="3" fontId="3" fillId="2" borderId="1" xfId="0" applyNumberFormat="1" applyFont="1" applyFill="1" applyBorder="1" applyAlignment="1">
      <alignment horizontal="center"/>
    </xf>
    <xf numFmtId="0" fontId="3" fillId="2" borderId="0" xfId="0" applyNumberFormat="1" applyFont="1" applyFill="1" applyAlignment="1">
      <alignment horizontal="right" vertical="center"/>
    </xf>
    <xf numFmtId="0" fontId="3" fillId="2" borderId="0" xfId="0" applyNumberFormat="1" applyFont="1" applyFill="1" applyBorder="1" applyAlignment="1">
      <alignment horizontal="left"/>
    </xf>
    <xf numFmtId="3" fontId="3" fillId="2" borderId="0" xfId="1" applyNumberFormat="1" applyFont="1" applyFill="1" applyBorder="1" applyAlignment="1"/>
    <xf numFmtId="3" fontId="3" fillId="2" borderId="0" xfId="1" applyNumberFormat="1" applyFont="1" applyFill="1" applyBorder="1" applyAlignment="1">
      <alignment horizontal="left"/>
    </xf>
    <xf numFmtId="3" fontId="3" fillId="2" borderId="0" xfId="1" applyNumberFormat="1" applyFont="1" applyFill="1" applyAlignment="1"/>
    <xf numFmtId="0" fontId="5" fillId="2" borderId="0" xfId="0" applyNumberFormat="1" applyFont="1" applyFill="1" applyAlignment="1">
      <alignment horizontal="left"/>
    </xf>
    <xf numFmtId="0" fontId="3" fillId="2" borderId="0" xfId="0" applyFont="1" applyFill="1" applyAlignment="1">
      <alignment horizontal="right" vertical="center"/>
    </xf>
    <xf numFmtId="0" fontId="4" fillId="2" borderId="0" xfId="0" applyFont="1" applyFill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left"/>
    </xf>
    <xf numFmtId="3" fontId="3" fillId="2" borderId="0" xfId="0" applyNumberFormat="1" applyFont="1" applyFill="1" applyBorder="1" applyAlignment="1">
      <alignment horizontal="left"/>
    </xf>
    <xf numFmtId="0" fontId="3" fillId="2" borderId="0" xfId="0" applyFont="1" applyFill="1" applyBorder="1" applyAlignment="1">
      <alignment horizontal="right" vertical="center"/>
    </xf>
    <xf numFmtId="0" fontId="3" fillId="2" borderId="0" xfId="0" applyFont="1" applyFill="1" applyBorder="1" applyAlignment="1">
      <alignment horizontal="right"/>
    </xf>
    <xf numFmtId="3" fontId="3" fillId="2" borderId="0" xfId="0" applyNumberFormat="1" applyFont="1" applyFill="1" applyBorder="1" applyAlignment="1">
      <alignment horizontal="right"/>
    </xf>
    <xf numFmtId="3" fontId="5" fillId="3" borderId="1" xfId="0" applyNumberFormat="1" applyFont="1" applyFill="1" applyBorder="1" applyAlignment="1">
      <alignment horizontal="right" vertical="center"/>
    </xf>
    <xf numFmtId="1" fontId="3" fillId="2" borderId="0" xfId="0" applyNumberFormat="1" applyFont="1" applyFill="1"/>
    <xf numFmtId="9" fontId="3" fillId="2" borderId="0" xfId="2" applyFont="1" applyFill="1"/>
    <xf numFmtId="3" fontId="3" fillId="2" borderId="0" xfId="0" applyNumberFormat="1" applyFont="1" applyFill="1" applyAlignment="1">
      <alignment horizontal="left"/>
    </xf>
    <xf numFmtId="3" fontId="7" fillId="2" borderId="0" xfId="1" applyNumberFormat="1" applyFont="1" applyFill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center" vertical="center"/>
    </xf>
    <xf numFmtId="0" fontId="6" fillId="2" borderId="0" xfId="0" applyFont="1" applyFill="1"/>
    <xf numFmtId="0" fontId="8" fillId="2" borderId="0" xfId="0" applyFont="1" applyFill="1"/>
    <xf numFmtId="165" fontId="3" fillId="2" borderId="0" xfId="2" applyNumberFormat="1" applyFont="1" applyFill="1" applyAlignment="1">
      <alignment horizontal="left"/>
    </xf>
    <xf numFmtId="0" fontId="5" fillId="2" borderId="1" xfId="0" applyNumberFormat="1" applyFont="1" applyFill="1" applyBorder="1" applyAlignment="1">
      <alignment horizontal="center"/>
    </xf>
    <xf numFmtId="0" fontId="5" fillId="2" borderId="1" xfId="0" applyNumberFormat="1" applyFont="1" applyFill="1" applyBorder="1" applyAlignment="1">
      <alignment horizontal="center" vertical="center"/>
    </xf>
    <xf numFmtId="0" fontId="5" fillId="2" borderId="0" xfId="0" applyFont="1" applyFill="1"/>
    <xf numFmtId="3" fontId="3" fillId="2" borderId="0" xfId="0" applyNumberFormat="1" applyFont="1" applyFill="1" applyAlignment="1">
      <alignment horizontal="center" vertical="center"/>
    </xf>
    <xf numFmtId="0" fontId="5" fillId="3" borderId="1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5" fillId="3" borderId="1" xfId="0" applyNumberFormat="1" applyFont="1" applyFill="1" applyBorder="1" applyAlignment="1">
      <alignment horizontal="center"/>
    </xf>
    <xf numFmtId="0" fontId="2" fillId="2" borderId="0" xfId="0" applyNumberFormat="1" applyFont="1" applyFill="1" applyAlignment="1">
      <alignment horizontal="center" vertical="center"/>
    </xf>
    <xf numFmtId="0" fontId="5" fillId="3" borderId="3" xfId="0" applyNumberFormat="1" applyFont="1" applyFill="1" applyBorder="1" applyAlignment="1">
      <alignment horizontal="center"/>
    </xf>
    <xf numFmtId="0" fontId="5" fillId="3" borderId="4" xfId="0" applyNumberFormat="1" applyFont="1" applyFill="1" applyBorder="1" applyAlignment="1">
      <alignment horizontal="center"/>
    </xf>
    <xf numFmtId="0" fontId="5" fillId="3" borderId="2" xfId="0" applyNumberFormat="1" applyFont="1" applyFill="1" applyBorder="1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view3D>
      <c:rotX val="30"/>
      <c:rotY val="0"/>
      <c:rAngAx val="0"/>
    </c:view3D>
    <c:floor>
      <c:thickness val="0"/>
      <c:spPr>
        <a:noFill/>
        <a:ln w="9525" cap="flat" cmpd="sng" algn="ctr">
          <a:solidFill>
            <a:schemeClr val="tx1">
              <a:tint val="75000"/>
              <a:shade val="95000"/>
              <a:satMod val="105000"/>
            </a:schemeClr>
          </a:solidFill>
          <a:prstDash val="solid"/>
          <a:round/>
        </a:ln>
        <a:effectLst/>
        <a:sp3d contourW="9525">
          <a:contourClr>
            <a:schemeClr val="tx1">
              <a:tint val="75000"/>
              <a:shade val="95000"/>
              <a:satMod val="105000"/>
            </a:schemeClr>
          </a:contourClr>
        </a:sp3d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5484592342720394"/>
          <c:y val="0.35937910550636043"/>
          <c:w val="0.63216926374520055"/>
          <c:h val="0.6175243279906425"/>
        </c:manualLayout>
      </c:layout>
      <c:pie3DChart>
        <c:varyColors val="1"/>
        <c:ser>
          <c:idx val="0"/>
          <c:order val="0"/>
          <c:tx>
            <c:strRef>
              <c:f>'Volumen de Pasajeros y Op.'!$N$15</c:f>
              <c:strCache>
                <c:ptCount val="1"/>
                <c:pt idx="0">
                  <c:v>Pasajeros</c:v>
                </c:pt>
              </c:strCache>
            </c:strRef>
          </c:tx>
          <c:explosion val="25"/>
          <c:dPt>
            <c:idx val="0"/>
            <c:bubble3D val="0"/>
            <c:spPr>
              <a:solidFill>
                <a:schemeClr val="accent3">
                  <a:tint val="48000"/>
                </a:schemeClr>
              </a:solidFill>
              <a:ln>
                <a:noFill/>
              </a:ln>
              <a:effectLst/>
              <a:sp3d/>
            </c:spPr>
          </c:dPt>
          <c:dPt>
            <c:idx val="1"/>
            <c:bubble3D val="0"/>
            <c:spPr>
              <a:solidFill>
                <a:schemeClr val="accent3">
                  <a:tint val="65000"/>
                </a:schemeClr>
              </a:solidFill>
              <a:ln>
                <a:noFill/>
              </a:ln>
              <a:effectLst/>
              <a:sp3d/>
            </c:spPr>
          </c:dPt>
          <c:dPt>
            <c:idx val="2"/>
            <c:bubble3D val="0"/>
            <c:spPr>
              <a:solidFill>
                <a:schemeClr val="accent3">
                  <a:tint val="83000"/>
                </a:schemeClr>
              </a:solidFill>
              <a:ln>
                <a:noFill/>
              </a:ln>
              <a:effectLst/>
              <a:sp3d/>
            </c:spPr>
          </c:dPt>
          <c:dPt>
            <c:idx val="3"/>
            <c:bubble3D val="0"/>
            <c:spPr>
              <a:solidFill>
                <a:schemeClr val="accent3"/>
              </a:solidFill>
              <a:ln>
                <a:noFill/>
              </a:ln>
              <a:effectLst/>
              <a:sp3d/>
            </c:spPr>
          </c:dPt>
          <c:dPt>
            <c:idx val="4"/>
            <c:bubble3D val="0"/>
            <c:spPr>
              <a:solidFill>
                <a:schemeClr val="accent3">
                  <a:shade val="82000"/>
                </a:schemeClr>
              </a:solidFill>
              <a:ln>
                <a:noFill/>
              </a:ln>
              <a:effectLst/>
              <a:sp3d/>
            </c:spPr>
          </c:dPt>
          <c:dPt>
            <c:idx val="5"/>
            <c:bubble3D val="0"/>
            <c:spPr>
              <a:solidFill>
                <a:schemeClr val="accent3">
                  <a:shade val="65000"/>
                </a:schemeClr>
              </a:solidFill>
              <a:ln>
                <a:noFill/>
              </a:ln>
              <a:effectLst/>
              <a:sp3d/>
            </c:spPr>
          </c:dPt>
          <c:dPt>
            <c:idx val="6"/>
            <c:bubble3D val="0"/>
            <c:spPr>
              <a:solidFill>
                <a:schemeClr val="accent3">
                  <a:shade val="47000"/>
                </a:schemeClr>
              </a:solidFill>
              <a:ln>
                <a:noFill/>
              </a:ln>
              <a:effectLst/>
              <a:sp3d/>
            </c:spPr>
          </c:dPt>
          <c:dLbls>
            <c:dLbl>
              <c:idx val="0"/>
              <c:layout>
                <c:manualLayout>
                  <c:x val="0.10937580724239462"/>
                  <c:y val="2.31530231789846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A384-4A86-AE50-88C1DAA3077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1.2319837179661564E-2"/>
                  <c:y val="0.15960867572492385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A384-4A86-AE50-88C1DAA3077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5.3444970785216935E-2"/>
                  <c:y val="1.2896835302740129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A384-4A86-AE50-88C1DAA3077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1.0534508083057545E-2"/>
                  <c:y val="-0.13335161353779715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A384-4A86-AE50-88C1DAA3077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1.680226091153111E-2"/>
                  <c:y val="-0.13068380386745296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A384-4A86-AE50-88C1DAA3077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0.3178530220769189"/>
                  <c:y val="-0.17528495512810821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A384-4A86-AE50-88C1DAA3077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0.27680065498545642"/>
                  <c:y val="-3.8372977755055986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A384-4A86-AE50-88C1DAA3077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, </c:separator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'Volumen de Pasajeros y Op.'!$M$16:$M$22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Op.'!$N$16:$N$22</c:f>
              <c:numCache>
                <c:formatCode>#,##0</c:formatCode>
                <c:ptCount val="7"/>
                <c:pt idx="0">
                  <c:v>363192</c:v>
                </c:pt>
                <c:pt idx="1">
                  <c:v>56431</c:v>
                </c:pt>
                <c:pt idx="2">
                  <c:v>629703</c:v>
                </c:pt>
                <c:pt idx="3">
                  <c:v>78580</c:v>
                </c:pt>
                <c:pt idx="4">
                  <c:v>149205</c:v>
                </c:pt>
                <c:pt idx="5">
                  <c:v>6221</c:v>
                </c:pt>
                <c:pt idx="6">
                  <c:v>5640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A384-4A86-AE50-88C1DAA30775}"/>
            </c:ext>
          </c:extLst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tint val="75000"/>
          <a:shade val="95000"/>
          <a:satMod val="105000"/>
        </a:schemeClr>
      </a:solidFill>
      <a:prstDash val="solid"/>
      <a:round/>
    </a:ln>
    <a:effectLst/>
  </c:spPr>
  <c:txPr>
    <a:bodyPr/>
    <a:lstStyle/>
    <a:p>
      <a:pPr>
        <a:defRPr b="1">
          <a:latin typeface="+mj-lt"/>
        </a:defRPr>
      </a:pPr>
      <a:endParaRPr lang="es-DO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Pasajeros Internacionales (llegados y salidos) Enero Año 2022, por Aeropuerto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'Volumen de Pasajeros y Op.'!$C$156</c:f>
              <c:strCache>
                <c:ptCount val="1"/>
                <c:pt idx="0">
                  <c:v>Ene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'Volumen de Pasajeros y Op.'!$B$157:$B$163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Op.'!$C$157:$C$163</c:f>
              <c:numCache>
                <c:formatCode>#,##0</c:formatCode>
                <c:ptCount val="7"/>
                <c:pt idx="0">
                  <c:v>363192</c:v>
                </c:pt>
                <c:pt idx="1">
                  <c:v>56431</c:v>
                </c:pt>
                <c:pt idx="2">
                  <c:v>629703</c:v>
                </c:pt>
                <c:pt idx="3">
                  <c:v>78580</c:v>
                </c:pt>
                <c:pt idx="4">
                  <c:v>149205</c:v>
                </c:pt>
                <c:pt idx="5">
                  <c:v>6221</c:v>
                </c:pt>
                <c:pt idx="6">
                  <c:v>5640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3D3-4FAA-8798-954319453E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9144416"/>
        <c:axId val="819127008"/>
      </c:barChart>
      <c:catAx>
        <c:axId val="81914441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819127008"/>
        <c:crosses val="autoZero"/>
        <c:auto val="1"/>
        <c:lblAlgn val="ctr"/>
        <c:lblOffset val="100"/>
        <c:noMultiLvlLbl val="0"/>
      </c:catAx>
      <c:valAx>
        <c:axId val="819127008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extTo"/>
        <c:crossAx val="81914441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92557358647327626"/>
          <c:y val="0.13645719320361507"/>
          <c:w val="4.3374521606165874E-2"/>
          <c:h val="0.72076519437198161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1100" b="1">
          <a:latin typeface="+mj-lt"/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Comparativo Pasajeros Internacionales , Enero</a:t>
            </a:r>
            <a:r>
              <a:rPr lang="es-ES" baseline="0"/>
              <a:t> </a:t>
            </a:r>
            <a:r>
              <a:rPr lang="es-ES"/>
              <a:t>2021-2022</a:t>
            </a:r>
          </a:p>
        </c:rich>
      </c:tx>
      <c:layout>
        <c:manualLayout>
          <c:xMode val="edge"/>
          <c:yMode val="edge"/>
          <c:x val="0.28207486695739825"/>
          <c:y val="3.183523409363745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322972034615436"/>
          <c:y val="0.10792887800619881"/>
          <c:w val="0.86498230155676814"/>
          <c:h val="0.64627818776103962"/>
        </c:manualLayout>
      </c:layout>
      <c:lineChart>
        <c:grouping val="stacked"/>
        <c:varyColors val="0"/>
        <c:ser>
          <c:idx val="1"/>
          <c:order val="0"/>
          <c:tx>
            <c:strRef>
              <c:f>'Volumen de Pasajeros y Op.'!$E$181</c:f>
              <c:strCache>
                <c:ptCount val="1"/>
                <c:pt idx="0">
                  <c:v>Año 2022</c:v>
                </c:pt>
              </c:strCache>
            </c:strRef>
          </c:tx>
          <c:cat>
            <c:strRef>
              <c:f>'Volumen de Pasajeros y Op.'!$C$182:$C$188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Op.'!$E$182:$E$188</c:f>
              <c:numCache>
                <c:formatCode>#,##0</c:formatCode>
                <c:ptCount val="7"/>
                <c:pt idx="0">
                  <c:v>363192</c:v>
                </c:pt>
                <c:pt idx="1">
                  <c:v>56431</c:v>
                </c:pt>
                <c:pt idx="2">
                  <c:v>629703</c:v>
                </c:pt>
                <c:pt idx="3">
                  <c:v>78580</c:v>
                </c:pt>
                <c:pt idx="4">
                  <c:v>149205</c:v>
                </c:pt>
                <c:pt idx="5">
                  <c:v>6221</c:v>
                </c:pt>
                <c:pt idx="6">
                  <c:v>5640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609-4F66-B1ED-41283F15C36B}"/>
            </c:ext>
          </c:extLst>
        </c:ser>
        <c:ser>
          <c:idx val="0"/>
          <c:order val="1"/>
          <c:tx>
            <c:strRef>
              <c:f>'Volumen de Pasajeros y Op.'!$D$181</c:f>
              <c:strCache>
                <c:ptCount val="1"/>
                <c:pt idx="0">
                  <c:v>Año 2021</c:v>
                </c:pt>
              </c:strCache>
            </c:strRef>
          </c:tx>
          <c:cat>
            <c:strRef>
              <c:f>'Volumen de Pasajeros y Op.'!$C$182:$C$188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Op.'!$D$182:$D$188</c:f>
              <c:numCache>
                <c:formatCode>#,##0</c:formatCode>
                <c:ptCount val="7"/>
                <c:pt idx="0">
                  <c:v>251094</c:v>
                </c:pt>
                <c:pt idx="1">
                  <c:v>25318</c:v>
                </c:pt>
                <c:pt idx="2">
                  <c:v>187508</c:v>
                </c:pt>
                <c:pt idx="3">
                  <c:v>11044</c:v>
                </c:pt>
                <c:pt idx="4">
                  <c:v>145639</c:v>
                </c:pt>
                <c:pt idx="5">
                  <c:v>5174</c:v>
                </c:pt>
                <c:pt idx="6">
                  <c:v>266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609-4F66-B1ED-41283F15C3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9115040"/>
        <c:axId val="819144960"/>
      </c:lineChart>
      <c:catAx>
        <c:axId val="81911504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819144960"/>
        <c:crosses val="autoZero"/>
        <c:auto val="1"/>
        <c:lblAlgn val="ctr"/>
        <c:lblOffset val="100"/>
        <c:noMultiLvlLbl val="0"/>
      </c:catAx>
      <c:valAx>
        <c:axId val="819144960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extTo"/>
        <c:crossAx val="819115040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zero"/>
    <c:showDLblsOverMax val="0"/>
  </c:chart>
  <c:txPr>
    <a:bodyPr/>
    <a:lstStyle/>
    <a:p>
      <a:pPr>
        <a:defRPr sz="1100" b="1" u="none">
          <a:latin typeface="+mj-lt"/>
        </a:defRPr>
      </a:pPr>
      <a:endParaRPr lang="es-DO"/>
    </a:p>
  </c:txPr>
  <c:printSettings>
    <c:headerFooter/>
    <c:pageMargins b="0.75" l="0.7" r="0.7" t="0.75" header="0.3" footer="0.3"/>
    <c:pageSetup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view3D>
      <c:rotX val="30"/>
      <c:rotY val="0"/>
      <c:rAngAx val="0"/>
    </c:view3D>
    <c:floor>
      <c:thickness val="0"/>
      <c:spPr>
        <a:noFill/>
        <a:ln w="9525" cap="flat" cmpd="sng" algn="ctr">
          <a:solidFill>
            <a:schemeClr val="tx1">
              <a:tint val="75000"/>
              <a:shade val="95000"/>
              <a:satMod val="105000"/>
            </a:schemeClr>
          </a:solidFill>
          <a:prstDash val="solid"/>
          <a:round/>
        </a:ln>
        <a:effectLst/>
        <a:sp3d contourW="9525">
          <a:contourClr>
            <a:schemeClr val="tx1">
              <a:tint val="75000"/>
              <a:shade val="95000"/>
              <a:satMod val="105000"/>
            </a:schemeClr>
          </a:contourClr>
        </a:sp3d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5484582719842946"/>
          <c:y val="0.31952392166829358"/>
          <c:w val="0.63216926374520055"/>
          <c:h val="0.6175243279906425"/>
        </c:manualLayout>
      </c:layout>
      <c:pie3DChart>
        <c:varyColors val="1"/>
        <c:ser>
          <c:idx val="0"/>
          <c:order val="0"/>
          <c:tx>
            <c:strRef>
              <c:f>'Volumen de Pasajeros y Op.'!$B$15</c:f>
              <c:strCache>
                <c:ptCount val="1"/>
                <c:pt idx="0">
                  <c:v>Operaciones</c:v>
                </c:pt>
              </c:strCache>
            </c:strRef>
          </c:tx>
          <c:explosion val="25"/>
          <c:dPt>
            <c:idx val="0"/>
            <c:bubble3D val="0"/>
            <c:spPr>
              <a:solidFill>
                <a:schemeClr val="accent1">
                  <a:tint val="48000"/>
                </a:schemeClr>
              </a:solidFill>
              <a:ln>
                <a:noFill/>
              </a:ln>
              <a:effectLst/>
              <a:sp3d/>
            </c:spPr>
          </c:dPt>
          <c:dPt>
            <c:idx val="1"/>
            <c:bubble3D val="0"/>
            <c:spPr>
              <a:solidFill>
                <a:schemeClr val="accent1">
                  <a:tint val="65000"/>
                </a:schemeClr>
              </a:solidFill>
              <a:ln>
                <a:noFill/>
              </a:ln>
              <a:effectLst/>
              <a:sp3d/>
            </c:spPr>
          </c:dPt>
          <c:dPt>
            <c:idx val="2"/>
            <c:bubble3D val="0"/>
            <c:spPr>
              <a:solidFill>
                <a:schemeClr val="accent1">
                  <a:tint val="83000"/>
                </a:schemeClr>
              </a:solidFill>
              <a:ln>
                <a:noFill/>
              </a:ln>
              <a:effectLst/>
              <a:sp3d/>
            </c:spPr>
          </c:dPt>
          <c:dPt>
            <c:idx val="3"/>
            <c:bubble3D val="0"/>
            <c:spPr>
              <a:solidFill>
                <a:schemeClr val="accent1"/>
              </a:solidFill>
              <a:ln>
                <a:noFill/>
              </a:ln>
              <a:effectLst/>
              <a:sp3d/>
            </c:spPr>
          </c:dPt>
          <c:dPt>
            <c:idx val="4"/>
            <c:bubble3D val="0"/>
            <c:spPr>
              <a:solidFill>
                <a:schemeClr val="accent1">
                  <a:shade val="82000"/>
                </a:schemeClr>
              </a:solidFill>
              <a:ln>
                <a:noFill/>
              </a:ln>
              <a:effectLst/>
              <a:sp3d/>
            </c:spPr>
          </c:dPt>
          <c:dPt>
            <c:idx val="5"/>
            <c:bubble3D val="0"/>
            <c:spPr>
              <a:solidFill>
                <a:schemeClr val="accent1">
                  <a:shade val="65000"/>
                </a:schemeClr>
              </a:solidFill>
              <a:ln>
                <a:noFill/>
              </a:ln>
              <a:effectLst/>
              <a:sp3d/>
            </c:spPr>
          </c:dPt>
          <c:dPt>
            <c:idx val="6"/>
            <c:bubble3D val="0"/>
            <c:spPr>
              <a:solidFill>
                <a:schemeClr val="accent1">
                  <a:shade val="47000"/>
                </a:schemeClr>
              </a:solidFill>
              <a:ln>
                <a:noFill/>
              </a:ln>
              <a:effectLst/>
              <a:sp3d/>
            </c:spPr>
          </c:dPt>
          <c:dLbls>
            <c:dLbl>
              <c:idx val="0"/>
              <c:layout>
                <c:manualLayout>
                  <c:x val="5.9310021924789416E-2"/>
                  <c:y val="-3.1194921880176515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553D-4CB9-98CC-F3B877552AB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1.2319837179661564E-2"/>
                  <c:y val="0.15960867572492385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553D-4CB9-98CC-F3B877552AB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1.7701271026342447E-2"/>
                  <c:y val="0.12295060083077286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553D-4CB9-98CC-F3B877552AB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1.1053155233811897E-2"/>
                  <c:y val="-0.15484842821297506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553D-4CB9-98CC-F3B877552AB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0.12812540799466962"/>
                  <c:y val="-0.20314764100569876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553D-4CB9-98CC-F3B877552AB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0.26075115241006558"/>
                  <c:y val="-0.15674614412210353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553D-4CB9-98CC-F3B877552AB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0.23727502329790251"/>
                  <c:y val="-8.1851141192367471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553D-4CB9-98CC-F3B877552AB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, </c:separator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'Volumen de Pasajeros y Op.'!$A$16:$A$22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Op.'!$B$16:$B$22</c:f>
              <c:numCache>
                <c:formatCode>#,##0</c:formatCode>
                <c:ptCount val="7"/>
                <c:pt idx="0">
                  <c:v>3530</c:v>
                </c:pt>
                <c:pt idx="1">
                  <c:v>477</c:v>
                </c:pt>
                <c:pt idx="2">
                  <c:v>4368</c:v>
                </c:pt>
                <c:pt idx="3">
                  <c:v>438</c:v>
                </c:pt>
                <c:pt idx="4">
                  <c:v>1096</c:v>
                </c:pt>
                <c:pt idx="5">
                  <c:v>514</c:v>
                </c:pt>
                <c:pt idx="6">
                  <c:v>76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553D-4CB9-98CC-F3B877552AB2}"/>
            </c:ext>
          </c:extLst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tint val="75000"/>
          <a:shade val="95000"/>
          <a:satMod val="105000"/>
        </a:schemeClr>
      </a:solidFill>
      <a:prstDash val="solid"/>
      <a:round/>
    </a:ln>
    <a:effectLst/>
  </c:spPr>
  <c:txPr>
    <a:bodyPr/>
    <a:lstStyle/>
    <a:p>
      <a:pPr>
        <a:defRPr b="1">
          <a:latin typeface="Cambria (Títulos)"/>
        </a:defRPr>
      </a:pPr>
      <a:endParaRPr lang="es-DO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3">
  <a:schemeClr val="accent3"/>
</cs:colorStyle>
</file>

<file path=xl/charts/colors2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103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image" Target="../media/image1.jpeg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92652</xdr:colOff>
      <xdr:row>9</xdr:row>
      <xdr:rowOff>6061</xdr:rowOff>
    </xdr:from>
    <xdr:to>
      <xdr:col>14</xdr:col>
      <xdr:colOff>447674</xdr:colOff>
      <xdr:row>28</xdr:row>
      <xdr:rowOff>83994</xdr:rowOff>
    </xdr:to>
    <xdr:graphicFrame macro="">
      <xdr:nvGraphicFramePr>
        <xdr:cNvPr id="17" name="16 Gráfico">
          <a:extLst>
            <a:ext uri="{FF2B5EF4-FFF2-40B4-BE49-F238E27FC236}">
              <a16:creationId xmlns:a16="http://schemas.microsoft.com/office/drawing/2014/main" xmlns="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527489</xdr:colOff>
      <xdr:row>151</xdr:row>
      <xdr:rowOff>20621</xdr:rowOff>
    </xdr:from>
    <xdr:to>
      <xdr:col>14</xdr:col>
      <xdr:colOff>199722</xdr:colOff>
      <xdr:row>176</xdr:row>
      <xdr:rowOff>19804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543461</xdr:colOff>
      <xdr:row>177</xdr:row>
      <xdr:rowOff>86330</xdr:rowOff>
    </xdr:from>
    <xdr:to>
      <xdr:col>14</xdr:col>
      <xdr:colOff>199875</xdr:colOff>
      <xdr:row>200</xdr:row>
      <xdr:rowOff>66373</xdr:rowOff>
    </xdr:to>
    <xdr:graphicFrame macro="">
      <xdr:nvGraphicFramePr>
        <xdr:cNvPr id="6" name="5 Gráfico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83416</xdr:colOff>
      <xdr:row>9</xdr:row>
      <xdr:rowOff>26553</xdr:rowOff>
    </xdr:from>
    <xdr:to>
      <xdr:col>6</xdr:col>
      <xdr:colOff>286615</xdr:colOff>
      <xdr:row>28</xdr:row>
      <xdr:rowOff>104486</xdr:rowOff>
    </xdr:to>
    <xdr:graphicFrame macro="">
      <xdr:nvGraphicFramePr>
        <xdr:cNvPr id="8" name="7 Gráfico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419099</xdr:colOff>
      <xdr:row>9</xdr:row>
      <xdr:rowOff>0</xdr:rowOff>
    </xdr:from>
    <xdr:to>
      <xdr:col>4</xdr:col>
      <xdr:colOff>590549</xdr:colOff>
      <xdr:row>12</xdr:row>
      <xdr:rowOff>47625</xdr:rowOff>
    </xdr:to>
    <xdr:sp macro="" textlink="">
      <xdr:nvSpPr>
        <xdr:cNvPr id="9" name="8 CuadroTexto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SpPr txBox="1"/>
      </xdr:nvSpPr>
      <xdr:spPr>
        <a:xfrm>
          <a:off x="419099" y="1733550"/>
          <a:ext cx="3495675" cy="590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 rtl="0"/>
          <a:r>
            <a:rPr lang="en-US" sz="1100" b="1" i="0" baseline="0">
              <a:solidFill>
                <a:schemeClr val="dk1"/>
              </a:solidFill>
              <a:effectLst/>
              <a:latin typeface="+mj-lt"/>
              <a:ea typeface="+mn-ea"/>
              <a:cs typeface="+mn-cs"/>
            </a:rPr>
            <a:t>Proporción de Operaciones Intl. por Aeropuerto, </a:t>
          </a:r>
          <a:endParaRPr lang="es-ES">
            <a:effectLst/>
            <a:latin typeface="+mj-lt"/>
          </a:endParaRPr>
        </a:p>
        <a:p>
          <a:pPr algn="ctr" rtl="0"/>
          <a:r>
            <a:rPr lang="en-US" sz="1100" b="1" i="0" baseline="0">
              <a:solidFill>
                <a:schemeClr val="dk1"/>
              </a:solidFill>
              <a:effectLst/>
              <a:latin typeface="+mj-lt"/>
              <a:ea typeface="+mn-ea"/>
              <a:cs typeface="+mn-cs"/>
            </a:rPr>
            <a:t>Enero Año 2022</a:t>
          </a:r>
          <a:endParaRPr lang="es-ES">
            <a:effectLst/>
            <a:latin typeface="+mj-lt"/>
          </a:endParaRPr>
        </a:p>
      </xdr:txBody>
    </xdr:sp>
    <xdr:clientData/>
  </xdr:twoCellAnchor>
  <xdr:twoCellAnchor editAs="oneCell">
    <xdr:from>
      <xdr:col>6</xdr:col>
      <xdr:colOff>249768</xdr:colOff>
      <xdr:row>0</xdr:row>
      <xdr:rowOff>79331</xdr:rowOff>
    </xdr:from>
    <xdr:to>
      <xdr:col>8</xdr:col>
      <xdr:colOff>95855</xdr:colOff>
      <xdr:row>5</xdr:row>
      <xdr:rowOff>27700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79661" y="79331"/>
          <a:ext cx="1478944" cy="771148"/>
        </a:xfrm>
        <a:prstGeom prst="rect">
          <a:avLst/>
        </a:prstGeom>
      </xdr:spPr>
    </xdr:pic>
    <xdr:clientData/>
  </xdr:twoCellAnchor>
  <xdr:twoCellAnchor>
    <xdr:from>
      <xdr:col>7</xdr:col>
      <xdr:colOff>561975</xdr:colOff>
      <xdr:row>9</xdr:row>
      <xdr:rowOff>95249</xdr:rowOff>
    </xdr:from>
    <xdr:to>
      <xdr:col>13</xdr:col>
      <xdr:colOff>123825</xdr:colOff>
      <xdr:row>12</xdr:row>
      <xdr:rowOff>95249</xdr:rowOff>
    </xdr:to>
    <xdr:sp macro="" textlink="">
      <xdr:nvSpPr>
        <xdr:cNvPr id="11" name="10 CuadroTexto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SpPr txBox="1"/>
      </xdr:nvSpPr>
      <xdr:spPr>
        <a:xfrm>
          <a:off x="5819775" y="1666874"/>
          <a:ext cx="3390900" cy="5429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100" b="1">
              <a:latin typeface="+mj-lt"/>
            </a:rPr>
            <a:t>Proporción de Pasajeros Intl.</a:t>
          </a:r>
          <a:r>
            <a:rPr lang="es-ES" sz="1100" b="1" baseline="0">
              <a:latin typeface="+mj-lt"/>
            </a:rPr>
            <a:t> por Aeropuerto, </a:t>
          </a:r>
        </a:p>
        <a:p>
          <a:pPr algn="ctr"/>
          <a:r>
            <a:rPr lang="es-ES" sz="1100" b="1" baseline="0">
              <a:latin typeface="+mj-lt"/>
            </a:rPr>
            <a:t>Enero Año 2022</a:t>
          </a:r>
          <a:endParaRPr lang="es-ES" sz="1100" b="1">
            <a:latin typeface="+mj-lt"/>
          </a:endParaRP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0.46193</cdr:x>
      <cdr:y>0.40112</cdr:y>
    </cdr:from>
    <cdr:to>
      <cdr:x>0.53807</cdr:x>
      <cdr:y>0.47659</cdr:y>
    </cdr:to>
    <cdr:sp macro="" textlink="">
      <cdr:nvSpPr>
        <cdr:cNvPr id="5" name="13 CuadroTexto"/>
        <cdr:cNvSpPr txBox="1"/>
      </cdr:nvSpPr>
      <cdr:spPr>
        <a:xfrm xmlns:a="http://schemas.openxmlformats.org/drawingml/2006/main">
          <a:off x="2799054" y="1393957"/>
          <a:ext cx="461365" cy="262272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1%</a:t>
          </a:r>
        </a:p>
      </cdr:txBody>
    </cdr:sp>
  </cdr:relSizeAnchor>
  <cdr:relSizeAnchor xmlns:cdr="http://schemas.openxmlformats.org/drawingml/2006/chartDrawing">
    <cdr:from>
      <cdr:x>0.30976</cdr:x>
      <cdr:y>0.64221</cdr:y>
    </cdr:from>
    <cdr:to>
      <cdr:x>0.39908</cdr:x>
      <cdr:y>0.71769</cdr:y>
    </cdr:to>
    <cdr:sp macro="" textlink="">
      <cdr:nvSpPr>
        <cdr:cNvPr id="8" name="13 CuadroTexto"/>
        <cdr:cNvSpPr txBox="1"/>
      </cdr:nvSpPr>
      <cdr:spPr>
        <a:xfrm xmlns:a="http://schemas.openxmlformats.org/drawingml/2006/main">
          <a:off x="1492934" y="2251075"/>
          <a:ext cx="430502" cy="26456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43%</a:t>
          </a:r>
        </a:p>
      </cdr:txBody>
    </cdr:sp>
  </cdr:relSizeAnchor>
  <cdr:relSizeAnchor xmlns:cdr="http://schemas.openxmlformats.org/drawingml/2006/chartDrawing">
    <cdr:from>
      <cdr:x>0.16992</cdr:x>
      <cdr:y>0.43244</cdr:y>
    </cdr:from>
    <cdr:to>
      <cdr:x>0.24441</cdr:x>
      <cdr:y>0.50792</cdr:y>
    </cdr:to>
    <cdr:sp macro="" textlink="">
      <cdr:nvSpPr>
        <cdr:cNvPr id="9" name="13 CuadroTexto"/>
        <cdr:cNvSpPr txBox="1"/>
      </cdr:nvSpPr>
      <cdr:spPr>
        <a:xfrm xmlns:a="http://schemas.openxmlformats.org/drawingml/2006/main">
          <a:off x="1029592" y="1502796"/>
          <a:ext cx="451367" cy="26230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2%</a:t>
          </a:r>
        </a:p>
      </cdr:txBody>
    </cdr:sp>
  </cdr:relSizeAnchor>
  <cdr:relSizeAnchor xmlns:cdr="http://schemas.openxmlformats.org/drawingml/2006/chartDrawing">
    <cdr:from>
      <cdr:x>0.35355</cdr:x>
      <cdr:y>0.37563</cdr:y>
    </cdr:from>
    <cdr:to>
      <cdr:x>0.42804</cdr:x>
      <cdr:y>0.45111</cdr:y>
    </cdr:to>
    <cdr:sp macro="" textlink="">
      <cdr:nvSpPr>
        <cdr:cNvPr id="11" name="13 CuadroTexto"/>
        <cdr:cNvSpPr txBox="1"/>
      </cdr:nvSpPr>
      <cdr:spPr>
        <a:xfrm xmlns:a="http://schemas.openxmlformats.org/drawingml/2006/main">
          <a:off x="2142313" y="1305371"/>
          <a:ext cx="451368" cy="26230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6%</a:t>
          </a:r>
        </a:p>
      </cdr:txBody>
    </cdr:sp>
  </cdr:relSizeAnchor>
  <cdr:relSizeAnchor xmlns:cdr="http://schemas.openxmlformats.org/drawingml/2006/chartDrawing">
    <cdr:from>
      <cdr:x>0.41763</cdr:x>
      <cdr:y>0.29167</cdr:y>
    </cdr:from>
    <cdr:to>
      <cdr:x>0.49377</cdr:x>
      <cdr:y>0.36714</cdr:y>
    </cdr:to>
    <cdr:sp macro="" textlink="">
      <cdr:nvSpPr>
        <cdr:cNvPr id="12" name="13 CuadroTexto"/>
        <cdr:cNvSpPr txBox="1"/>
      </cdr:nvSpPr>
      <cdr:spPr>
        <a:xfrm xmlns:a="http://schemas.openxmlformats.org/drawingml/2006/main">
          <a:off x="2012815" y="1022364"/>
          <a:ext cx="366968" cy="26453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1%</a:t>
          </a:r>
        </a:p>
      </cdr:txBody>
    </cdr:sp>
  </cdr:relSizeAnchor>
  <cdr:relSizeAnchor xmlns:cdr="http://schemas.openxmlformats.org/drawingml/2006/chartDrawing">
    <cdr:from>
      <cdr:x>0.57906</cdr:x>
      <cdr:y>0.4683</cdr:y>
    </cdr:from>
    <cdr:to>
      <cdr:x>0.67037</cdr:x>
      <cdr:y>0.54378</cdr:y>
    </cdr:to>
    <cdr:sp macro="" textlink="">
      <cdr:nvSpPr>
        <cdr:cNvPr id="13" name="13 CuadroTexto"/>
        <cdr:cNvSpPr txBox="1"/>
      </cdr:nvSpPr>
      <cdr:spPr>
        <a:xfrm xmlns:a="http://schemas.openxmlformats.org/drawingml/2006/main">
          <a:off x="2790889" y="1641470"/>
          <a:ext cx="440083" cy="264573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32%</a:t>
          </a:r>
        </a:p>
      </cdr:txBody>
    </cdr:sp>
  </cdr:relSizeAnchor>
  <cdr:relSizeAnchor xmlns:cdr="http://schemas.openxmlformats.org/drawingml/2006/chartDrawing">
    <cdr:from>
      <cdr:x>0.71847</cdr:x>
      <cdr:y>0.7919</cdr:y>
    </cdr:from>
    <cdr:to>
      <cdr:x>0.79296</cdr:x>
      <cdr:y>0.86738</cdr:y>
    </cdr:to>
    <cdr:sp macro="" textlink="">
      <cdr:nvSpPr>
        <cdr:cNvPr id="14" name="13 CuadroTexto"/>
        <cdr:cNvSpPr txBox="1"/>
      </cdr:nvSpPr>
      <cdr:spPr>
        <a:xfrm xmlns:a="http://schemas.openxmlformats.org/drawingml/2006/main">
          <a:off x="4353547" y="2592749"/>
          <a:ext cx="451368" cy="247129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5%</a:t>
          </a:r>
        </a:p>
      </cdr:txBody>
    </cdr:sp>
  </cdr:relSizeAnchor>
  <cdr:relSizeAnchor xmlns:cdr="http://schemas.openxmlformats.org/drawingml/2006/chartDrawing">
    <cdr:from>
      <cdr:x>0.30976</cdr:x>
      <cdr:y>0.64221</cdr:y>
    </cdr:from>
    <cdr:to>
      <cdr:x>0.39908</cdr:x>
      <cdr:y>0.71769</cdr:y>
    </cdr:to>
    <cdr:sp macro="" textlink="">
      <cdr:nvSpPr>
        <cdr:cNvPr id="15" name="13 CuadroTexto"/>
        <cdr:cNvSpPr txBox="1"/>
      </cdr:nvSpPr>
      <cdr:spPr>
        <a:xfrm xmlns:a="http://schemas.openxmlformats.org/drawingml/2006/main">
          <a:off x="1492934" y="2251075"/>
          <a:ext cx="430502" cy="26456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43%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0.13786</cdr:x>
      <cdr:y>0.42362</cdr:y>
    </cdr:from>
    <cdr:to>
      <cdr:x>0.21235</cdr:x>
      <cdr:y>0.4991</cdr:y>
    </cdr:to>
    <cdr:sp macro="" textlink="">
      <cdr:nvSpPr>
        <cdr:cNvPr id="2" name="13 CuadroTexto"/>
        <cdr:cNvSpPr txBox="1"/>
      </cdr:nvSpPr>
      <cdr:spPr>
        <a:xfrm xmlns:a="http://schemas.openxmlformats.org/drawingml/2006/main">
          <a:off x="734165" y="1472141"/>
          <a:ext cx="396699" cy="26230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2%</a:t>
          </a:r>
        </a:p>
      </cdr:txBody>
    </cdr:sp>
  </cdr:relSizeAnchor>
  <cdr:relSizeAnchor xmlns:cdr="http://schemas.openxmlformats.org/drawingml/2006/chartDrawing">
    <cdr:from>
      <cdr:x>0.28343</cdr:x>
      <cdr:y>0.37902</cdr:y>
    </cdr:from>
    <cdr:to>
      <cdr:x>0.37275</cdr:x>
      <cdr:y>0.4545</cdr:y>
    </cdr:to>
    <cdr:sp macro="" textlink="">
      <cdr:nvSpPr>
        <cdr:cNvPr id="3" name="13 CuadroTexto"/>
        <cdr:cNvSpPr txBox="1"/>
      </cdr:nvSpPr>
      <cdr:spPr>
        <a:xfrm xmlns:a="http://schemas.openxmlformats.org/drawingml/2006/main">
          <a:off x="1509436" y="1317147"/>
          <a:ext cx="475677" cy="26230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11%</a:t>
          </a:r>
        </a:p>
      </cdr:txBody>
    </cdr:sp>
  </cdr:relSizeAnchor>
  <cdr:relSizeAnchor xmlns:cdr="http://schemas.openxmlformats.org/drawingml/2006/chartDrawing">
    <cdr:from>
      <cdr:x>0.4532</cdr:x>
      <cdr:y>0.36504</cdr:y>
    </cdr:from>
    <cdr:to>
      <cdr:x>0.52934</cdr:x>
      <cdr:y>0.44051</cdr:y>
    </cdr:to>
    <cdr:sp macro="" textlink="">
      <cdr:nvSpPr>
        <cdr:cNvPr id="5" name="13 CuadroTexto"/>
        <cdr:cNvSpPr txBox="1"/>
      </cdr:nvSpPr>
      <cdr:spPr>
        <a:xfrm xmlns:a="http://schemas.openxmlformats.org/drawingml/2006/main">
          <a:off x="2136775" y="1279525"/>
          <a:ext cx="359009" cy="26456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1%</a:t>
          </a:r>
        </a:p>
      </cdr:txBody>
    </cdr:sp>
  </cdr:relSizeAnchor>
  <cdr:relSizeAnchor xmlns:cdr="http://schemas.openxmlformats.org/drawingml/2006/chartDrawing">
    <cdr:from>
      <cdr:x>0.30976</cdr:x>
      <cdr:y>0.64221</cdr:y>
    </cdr:from>
    <cdr:to>
      <cdr:x>0.39908</cdr:x>
      <cdr:y>0.71769</cdr:y>
    </cdr:to>
    <cdr:sp macro="" textlink="">
      <cdr:nvSpPr>
        <cdr:cNvPr id="8" name="13 CuadroTexto"/>
        <cdr:cNvSpPr txBox="1"/>
      </cdr:nvSpPr>
      <cdr:spPr>
        <a:xfrm xmlns:a="http://schemas.openxmlformats.org/drawingml/2006/main">
          <a:off x="1492934" y="2251075"/>
          <a:ext cx="430502" cy="26456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43%</a:t>
          </a:r>
        </a:p>
      </cdr:txBody>
    </cdr:sp>
  </cdr:relSizeAnchor>
  <cdr:relSizeAnchor xmlns:cdr="http://schemas.openxmlformats.org/drawingml/2006/chartDrawing">
    <cdr:from>
      <cdr:x>0.39422</cdr:x>
      <cdr:y>0.34568</cdr:y>
    </cdr:from>
    <cdr:to>
      <cdr:x>0.46871</cdr:x>
      <cdr:y>0.42116</cdr:y>
    </cdr:to>
    <cdr:sp macro="" textlink="">
      <cdr:nvSpPr>
        <cdr:cNvPr id="11" name="13 CuadroTexto"/>
        <cdr:cNvSpPr txBox="1"/>
      </cdr:nvSpPr>
      <cdr:spPr>
        <a:xfrm xmlns:a="http://schemas.openxmlformats.org/drawingml/2006/main">
          <a:off x="2099416" y="1201291"/>
          <a:ext cx="396699" cy="26230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6%</a:t>
          </a:r>
        </a:p>
      </cdr:txBody>
    </cdr:sp>
  </cdr:relSizeAnchor>
  <cdr:relSizeAnchor xmlns:cdr="http://schemas.openxmlformats.org/drawingml/2006/chartDrawing">
    <cdr:from>
      <cdr:x>0.4532</cdr:x>
      <cdr:y>0.36504</cdr:y>
    </cdr:from>
    <cdr:to>
      <cdr:x>0.52934</cdr:x>
      <cdr:y>0.44051</cdr:y>
    </cdr:to>
    <cdr:sp macro="" textlink="">
      <cdr:nvSpPr>
        <cdr:cNvPr id="12" name="13 CuadroTexto"/>
        <cdr:cNvSpPr txBox="1"/>
      </cdr:nvSpPr>
      <cdr:spPr>
        <a:xfrm xmlns:a="http://schemas.openxmlformats.org/drawingml/2006/main">
          <a:off x="2136775" y="1279525"/>
          <a:ext cx="359009" cy="26456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1%</a:t>
          </a:r>
        </a:p>
      </cdr:txBody>
    </cdr:sp>
  </cdr:relSizeAnchor>
  <cdr:relSizeAnchor xmlns:cdr="http://schemas.openxmlformats.org/drawingml/2006/chartDrawing">
    <cdr:from>
      <cdr:x>0.61838</cdr:x>
      <cdr:y>0.45334</cdr:y>
    </cdr:from>
    <cdr:to>
      <cdr:x>0.70133</cdr:x>
      <cdr:y>0.53653</cdr:y>
    </cdr:to>
    <cdr:sp macro="" textlink="">
      <cdr:nvSpPr>
        <cdr:cNvPr id="13" name="13 CuadroTexto"/>
        <cdr:cNvSpPr txBox="1"/>
      </cdr:nvSpPr>
      <cdr:spPr>
        <a:xfrm xmlns:a="http://schemas.openxmlformats.org/drawingml/2006/main">
          <a:off x="3293211" y="1484283"/>
          <a:ext cx="441724" cy="272382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>
              <a:solidFill>
                <a:schemeClr val="tx1"/>
              </a:solidFill>
            </a:rPr>
            <a:t>32%</a:t>
          </a:r>
        </a:p>
      </cdr:txBody>
    </cdr:sp>
  </cdr:relSizeAnchor>
  <cdr:relSizeAnchor xmlns:cdr="http://schemas.openxmlformats.org/drawingml/2006/chartDrawing">
    <cdr:from>
      <cdr:x>0.66605</cdr:x>
      <cdr:y>0.81054</cdr:y>
    </cdr:from>
    <cdr:to>
      <cdr:x>0.74054</cdr:x>
      <cdr:y>0.88602</cdr:y>
    </cdr:to>
    <cdr:sp macro="" textlink="">
      <cdr:nvSpPr>
        <cdr:cNvPr id="14" name="13 CuadroTexto"/>
        <cdr:cNvSpPr txBox="1"/>
      </cdr:nvSpPr>
      <cdr:spPr>
        <a:xfrm xmlns:a="http://schemas.openxmlformats.org/drawingml/2006/main">
          <a:off x="3547085" y="2816765"/>
          <a:ext cx="396698" cy="26230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5%</a:t>
          </a:r>
        </a:p>
      </cdr:txBody>
    </cdr:sp>
  </cdr:relSizeAnchor>
  <cdr:relSizeAnchor xmlns:cdr="http://schemas.openxmlformats.org/drawingml/2006/chartDrawing">
    <cdr:from>
      <cdr:x>0.30976</cdr:x>
      <cdr:y>0.64221</cdr:y>
    </cdr:from>
    <cdr:to>
      <cdr:x>0.39908</cdr:x>
      <cdr:y>0.71769</cdr:y>
    </cdr:to>
    <cdr:sp macro="" textlink="">
      <cdr:nvSpPr>
        <cdr:cNvPr id="15" name="13 CuadroTexto"/>
        <cdr:cNvSpPr txBox="1"/>
      </cdr:nvSpPr>
      <cdr:spPr>
        <a:xfrm xmlns:a="http://schemas.openxmlformats.org/drawingml/2006/main">
          <a:off x="1492934" y="2251075"/>
          <a:ext cx="430502" cy="26456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43%</a:t>
          </a:r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P244"/>
  <sheetViews>
    <sheetView tabSelected="1" topLeftCell="A10" zoomScale="90" zoomScaleNormal="90" zoomScaleSheetLayoutView="90" workbookViewId="0">
      <selection activeCell="Q23" sqref="Q23"/>
    </sheetView>
  </sheetViews>
  <sheetFormatPr baseColWidth="10" defaultColWidth="11.42578125" defaultRowHeight="12.75" x14ac:dyDescent="0.2"/>
  <cols>
    <col min="1" max="1" width="15.140625" style="1" customWidth="1"/>
    <col min="2" max="2" width="12.85546875" style="1" customWidth="1"/>
    <col min="3" max="16" width="12.140625" style="1" customWidth="1"/>
    <col min="17" max="17" width="12.7109375" style="1" bestFit="1" customWidth="1"/>
    <col min="18" max="16384" width="11.42578125" style="1"/>
  </cols>
  <sheetData>
    <row r="6" spans="1:15" ht="15.75" x14ac:dyDescent="0.25">
      <c r="A6" s="40" t="s">
        <v>0</v>
      </c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</row>
    <row r="7" spans="1:15" ht="15.75" x14ac:dyDescent="0.25">
      <c r="A7" s="40" t="s">
        <v>1</v>
      </c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</row>
    <row r="8" spans="1:15" ht="14.25" x14ac:dyDescent="0.2">
      <c r="A8" s="41" t="s">
        <v>2</v>
      </c>
      <c r="B8" s="41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</row>
    <row r="9" spans="1:15" ht="14.25" x14ac:dyDescent="0.2">
      <c r="A9" s="19"/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</row>
    <row r="10" spans="1:15" ht="14.25" x14ac:dyDescent="0.2">
      <c r="A10" s="19"/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</row>
    <row r="11" spans="1:15" ht="14.25" x14ac:dyDescent="0.2">
      <c r="A11" s="19"/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</row>
    <row r="12" spans="1:15" ht="14.25" x14ac:dyDescent="0.2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</row>
    <row r="13" spans="1:15" ht="14.25" x14ac:dyDescent="0.2">
      <c r="A13" s="19"/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</row>
    <row r="14" spans="1:15" ht="14.25" x14ac:dyDescent="0.2">
      <c r="A14" s="19"/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</row>
    <row r="15" spans="1:15" ht="14.25" x14ac:dyDescent="0.2">
      <c r="A15" s="23" t="s">
        <v>22</v>
      </c>
      <c r="B15" s="23" t="s">
        <v>23</v>
      </c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20" t="s">
        <v>22</v>
      </c>
      <c r="N15" s="21" t="s">
        <v>24</v>
      </c>
      <c r="O15" s="19"/>
    </row>
    <row r="16" spans="1:15" ht="14.25" x14ac:dyDescent="0.2">
      <c r="A16" s="24" t="s">
        <v>25</v>
      </c>
      <c r="B16" s="25">
        <f>+O59+O109</f>
        <v>3530</v>
      </c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20" t="s">
        <v>25</v>
      </c>
      <c r="N16" s="22">
        <f>+O58+O108</f>
        <v>363192</v>
      </c>
      <c r="O16" s="19"/>
    </row>
    <row r="17" spans="1:15" ht="14.25" x14ac:dyDescent="0.2">
      <c r="A17" s="24" t="s">
        <v>26</v>
      </c>
      <c r="B17" s="25">
        <f>+O65+O115</f>
        <v>477</v>
      </c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20" t="s">
        <v>26</v>
      </c>
      <c r="N17" s="22">
        <f>+O64+O114</f>
        <v>56431</v>
      </c>
      <c r="O17" s="19"/>
    </row>
    <row r="18" spans="1:15" ht="14.25" x14ac:dyDescent="0.2">
      <c r="A18" s="24" t="s">
        <v>27</v>
      </c>
      <c r="B18" s="25">
        <f>+O71+O121</f>
        <v>4368</v>
      </c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20" t="s">
        <v>27</v>
      </c>
      <c r="N18" s="22">
        <f>+O70+O120</f>
        <v>629703</v>
      </c>
      <c r="O18" s="19"/>
    </row>
    <row r="19" spans="1:15" ht="14.25" x14ac:dyDescent="0.2">
      <c r="A19" s="24" t="s">
        <v>28</v>
      </c>
      <c r="B19" s="25">
        <f>+O77+O127</f>
        <v>438</v>
      </c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20" t="s">
        <v>28</v>
      </c>
      <c r="N19" s="22">
        <f>+O76+O126</f>
        <v>78580</v>
      </c>
      <c r="O19" s="19"/>
    </row>
    <row r="20" spans="1:15" ht="14.25" x14ac:dyDescent="0.2">
      <c r="A20" s="24" t="s">
        <v>29</v>
      </c>
      <c r="B20" s="25">
        <f>+O83+O133</f>
        <v>1096</v>
      </c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20" t="s">
        <v>29</v>
      </c>
      <c r="N20" s="22">
        <f>+O82+O132</f>
        <v>149205</v>
      </c>
      <c r="O20" s="19"/>
    </row>
    <row r="21" spans="1:15" ht="14.25" x14ac:dyDescent="0.2">
      <c r="A21" s="24" t="s">
        <v>30</v>
      </c>
      <c r="B21" s="25">
        <f>+O89+O139</f>
        <v>514</v>
      </c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20" t="s">
        <v>30</v>
      </c>
      <c r="N21" s="22">
        <f>+O88+O138</f>
        <v>6221</v>
      </c>
      <c r="O21" s="19"/>
    </row>
    <row r="22" spans="1:15" ht="14.25" x14ac:dyDescent="0.2">
      <c r="A22" s="24" t="s">
        <v>31</v>
      </c>
      <c r="B22" s="25">
        <f>+O95+O145</f>
        <v>76</v>
      </c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20" t="s">
        <v>31</v>
      </c>
      <c r="N22" s="22">
        <f>+O94+O144</f>
        <v>5640</v>
      </c>
      <c r="O22" s="19"/>
    </row>
    <row r="23" spans="1:15" ht="14.25" x14ac:dyDescent="0.2">
      <c r="A23" s="19"/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2"/>
      <c r="N23" s="2"/>
      <c r="O23" s="19"/>
    </row>
    <row r="24" spans="1:15" ht="14.25" x14ac:dyDescent="0.2">
      <c r="A24" s="19"/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</row>
    <row r="25" spans="1:15" ht="14.25" x14ac:dyDescent="0.2">
      <c r="A25" s="19"/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</row>
    <row r="26" spans="1:15" ht="14.25" x14ac:dyDescent="0.2">
      <c r="A26" s="19"/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</row>
    <row r="27" spans="1:15" ht="14.25" x14ac:dyDescent="0.2">
      <c r="A27" s="19"/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</row>
    <row r="28" spans="1:15" x14ac:dyDescent="0.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</row>
    <row r="29" spans="1:15" x14ac:dyDescent="0.2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</row>
    <row r="30" spans="1:15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5" x14ac:dyDescent="0.2">
      <c r="A31" s="42" t="s">
        <v>77</v>
      </c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</row>
    <row r="32" spans="1:15" x14ac:dyDescent="0.2">
      <c r="A32" s="3"/>
      <c r="B32" s="4" t="s">
        <v>3</v>
      </c>
      <c r="C32" s="4" t="s">
        <v>4</v>
      </c>
      <c r="D32" s="4" t="s">
        <v>5</v>
      </c>
      <c r="E32" s="4" t="s">
        <v>6</v>
      </c>
      <c r="F32" s="4" t="s">
        <v>7</v>
      </c>
      <c r="G32" s="4" t="s">
        <v>8</v>
      </c>
      <c r="H32" s="4" t="s">
        <v>9</v>
      </c>
      <c r="I32" s="4" t="s">
        <v>10</v>
      </c>
      <c r="J32" s="4" t="s">
        <v>11</v>
      </c>
      <c r="K32" s="4" t="s">
        <v>12</v>
      </c>
      <c r="L32" s="4" t="s">
        <v>13</v>
      </c>
      <c r="M32" s="4" t="s">
        <v>14</v>
      </c>
      <c r="N32" s="4" t="s">
        <v>15</v>
      </c>
      <c r="O32" s="4" t="s">
        <v>16</v>
      </c>
    </row>
    <row r="33" spans="1:16" x14ac:dyDescent="0.2">
      <c r="A33" s="5"/>
      <c r="B33" s="5" t="s">
        <v>17</v>
      </c>
      <c r="C33" s="6">
        <f>+SUM(C56,C62,C68,C74,C86,C80,C92)</f>
        <v>529429</v>
      </c>
      <c r="D33" s="6">
        <f>+SUM(D56,D62,D68,D74,D86,D80,D92)</f>
        <v>0</v>
      </c>
      <c r="E33" s="6">
        <f t="shared" ref="E33:N34" si="0">+SUM(E56,E62,E68,E74,E86,E80,E92)</f>
        <v>0</v>
      </c>
      <c r="F33" s="6">
        <f t="shared" si="0"/>
        <v>0</v>
      </c>
      <c r="G33" s="6">
        <f t="shared" si="0"/>
        <v>0</v>
      </c>
      <c r="H33" s="6">
        <f t="shared" si="0"/>
        <v>0</v>
      </c>
      <c r="I33" s="6">
        <f t="shared" si="0"/>
        <v>0</v>
      </c>
      <c r="J33" s="6">
        <f t="shared" si="0"/>
        <v>0</v>
      </c>
      <c r="K33" s="6">
        <f>+SUM(K56,K62,K68,K74,K86,K80,K92)</f>
        <v>0</v>
      </c>
      <c r="L33" s="6">
        <f t="shared" si="0"/>
        <v>0</v>
      </c>
      <c r="M33" s="6">
        <f>+SUM(M56,M62,M68,M74,M86,M80,M92)</f>
        <v>0</v>
      </c>
      <c r="N33" s="6">
        <f t="shared" si="0"/>
        <v>0</v>
      </c>
      <c r="O33" s="6">
        <f>SUM(C33:N33)</f>
        <v>529429</v>
      </c>
    </row>
    <row r="34" spans="1:16" x14ac:dyDescent="0.2">
      <c r="A34" s="7" t="s">
        <v>18</v>
      </c>
      <c r="B34" s="5" t="s">
        <v>19</v>
      </c>
      <c r="C34" s="6">
        <f>+SUM(C57,C63,C69,C75,C87,C81,C93)</f>
        <v>629815</v>
      </c>
      <c r="D34" s="6">
        <f>+SUM(D57,D63,D69,D75,D87,D81,D93)</f>
        <v>0</v>
      </c>
      <c r="E34" s="6">
        <f t="shared" si="0"/>
        <v>0</v>
      </c>
      <c r="F34" s="6">
        <f t="shared" si="0"/>
        <v>0</v>
      </c>
      <c r="G34" s="6">
        <f t="shared" si="0"/>
        <v>0</v>
      </c>
      <c r="H34" s="6">
        <f t="shared" si="0"/>
        <v>0</v>
      </c>
      <c r="I34" s="6">
        <f t="shared" si="0"/>
        <v>0</v>
      </c>
      <c r="J34" s="6">
        <f t="shared" si="0"/>
        <v>0</v>
      </c>
      <c r="K34" s="6">
        <f>+SUM(K57,K63,K69,K75,K87,K81,K93)</f>
        <v>0</v>
      </c>
      <c r="L34" s="6">
        <f t="shared" si="0"/>
        <v>0</v>
      </c>
      <c r="M34" s="6">
        <f>+SUM(M57,M63,M69,M75,M87,M81,M93)</f>
        <v>0</v>
      </c>
      <c r="N34" s="6">
        <f t="shared" si="0"/>
        <v>0</v>
      </c>
      <c r="O34" s="6">
        <f>SUM(C34:N34)</f>
        <v>629815</v>
      </c>
      <c r="P34" s="8"/>
    </row>
    <row r="35" spans="1:16" x14ac:dyDescent="0.2">
      <c r="A35" s="5"/>
      <c r="B35" s="5" t="s">
        <v>64</v>
      </c>
      <c r="C35" s="6">
        <f>SUM(C33:C34)</f>
        <v>1159244</v>
      </c>
      <c r="D35" s="6">
        <f t="shared" ref="D35:N35" si="1">SUM(D33:D34)</f>
        <v>0</v>
      </c>
      <c r="E35" s="6">
        <f t="shared" si="1"/>
        <v>0</v>
      </c>
      <c r="F35" s="6">
        <f t="shared" si="1"/>
        <v>0</v>
      </c>
      <c r="G35" s="6">
        <f t="shared" si="1"/>
        <v>0</v>
      </c>
      <c r="H35" s="6">
        <f t="shared" si="1"/>
        <v>0</v>
      </c>
      <c r="I35" s="6">
        <f t="shared" si="1"/>
        <v>0</v>
      </c>
      <c r="J35" s="6">
        <f t="shared" si="1"/>
        <v>0</v>
      </c>
      <c r="K35" s="6">
        <f t="shared" si="1"/>
        <v>0</v>
      </c>
      <c r="L35" s="6">
        <f t="shared" si="1"/>
        <v>0</v>
      </c>
      <c r="M35" s="6">
        <f t="shared" si="1"/>
        <v>0</v>
      </c>
      <c r="N35" s="6">
        <f t="shared" si="1"/>
        <v>0</v>
      </c>
      <c r="O35" s="6">
        <f>SUM(O33:O34)</f>
        <v>1159244</v>
      </c>
    </row>
    <row r="36" spans="1:16" x14ac:dyDescent="0.2">
      <c r="A36" s="3"/>
      <c r="B36" s="4" t="s">
        <v>3</v>
      </c>
      <c r="C36" s="4" t="s">
        <v>4</v>
      </c>
      <c r="D36" s="4" t="s">
        <v>5</v>
      </c>
      <c r="E36" s="4" t="s">
        <v>6</v>
      </c>
      <c r="F36" s="4" t="s">
        <v>7</v>
      </c>
      <c r="G36" s="4" t="s">
        <v>8</v>
      </c>
      <c r="H36" s="4" t="s">
        <v>9</v>
      </c>
      <c r="I36" s="4" t="s">
        <v>10</v>
      </c>
      <c r="J36" s="4" t="s">
        <v>11</v>
      </c>
      <c r="K36" s="4" t="s">
        <v>12</v>
      </c>
      <c r="L36" s="4" t="s">
        <v>13</v>
      </c>
      <c r="M36" s="4" t="s">
        <v>14</v>
      </c>
      <c r="N36" s="4" t="s">
        <v>15</v>
      </c>
      <c r="O36" s="4" t="s">
        <v>16</v>
      </c>
    </row>
    <row r="37" spans="1:16" x14ac:dyDescent="0.2">
      <c r="A37" s="5"/>
      <c r="B37" s="5" t="s">
        <v>17</v>
      </c>
      <c r="C37" s="6">
        <f>+SUM(C106,C112,C118,C124,C130,C136,C142)</f>
        <v>61100</v>
      </c>
      <c r="D37" s="6">
        <f t="shared" ref="D37:K37" si="2">+SUM(D106,D112,D118,D124,D130,D136,D142)</f>
        <v>0</v>
      </c>
      <c r="E37" s="6">
        <f t="shared" si="2"/>
        <v>0</v>
      </c>
      <c r="F37" s="6">
        <f t="shared" si="2"/>
        <v>0</v>
      </c>
      <c r="G37" s="6">
        <f t="shared" si="2"/>
        <v>0</v>
      </c>
      <c r="H37" s="6">
        <f t="shared" si="2"/>
        <v>0</v>
      </c>
      <c r="I37" s="6">
        <f t="shared" si="2"/>
        <v>0</v>
      </c>
      <c r="J37" s="6">
        <f t="shared" si="2"/>
        <v>0</v>
      </c>
      <c r="K37" s="6">
        <f t="shared" si="2"/>
        <v>0</v>
      </c>
      <c r="L37" s="6">
        <f t="shared" ref="L37:N38" si="3">+SUM(L106,L112,L118,L124,L130,L136,L142)</f>
        <v>0</v>
      </c>
      <c r="M37" s="6">
        <f t="shared" si="3"/>
        <v>0</v>
      </c>
      <c r="N37" s="6">
        <f t="shared" si="3"/>
        <v>0</v>
      </c>
      <c r="O37" s="6">
        <f>SUM(C37:N37)</f>
        <v>61100</v>
      </c>
    </row>
    <row r="38" spans="1:16" x14ac:dyDescent="0.2">
      <c r="A38" s="7" t="s">
        <v>21</v>
      </c>
      <c r="B38" s="5" t="s">
        <v>19</v>
      </c>
      <c r="C38" s="6">
        <f>+SUM(C107,C113,C119,C125,C131,C137,C143)</f>
        <v>68628</v>
      </c>
      <c r="D38" s="6">
        <f t="shared" ref="D38:K38" si="4">+SUM(D107,D113,D119,D125,D131,D137,D143)</f>
        <v>0</v>
      </c>
      <c r="E38" s="6">
        <f t="shared" si="4"/>
        <v>0</v>
      </c>
      <c r="F38" s="6">
        <f t="shared" si="4"/>
        <v>0</v>
      </c>
      <c r="G38" s="6">
        <f t="shared" si="4"/>
        <v>0</v>
      </c>
      <c r="H38" s="6">
        <f t="shared" si="4"/>
        <v>0</v>
      </c>
      <c r="I38" s="6">
        <f t="shared" si="4"/>
        <v>0</v>
      </c>
      <c r="J38" s="6">
        <f t="shared" si="4"/>
        <v>0</v>
      </c>
      <c r="K38" s="6">
        <f t="shared" si="4"/>
        <v>0</v>
      </c>
      <c r="L38" s="6">
        <f t="shared" si="3"/>
        <v>0</v>
      </c>
      <c r="M38" s="6">
        <f t="shared" si="3"/>
        <v>0</v>
      </c>
      <c r="N38" s="6">
        <f t="shared" si="3"/>
        <v>0</v>
      </c>
      <c r="O38" s="6">
        <f>SUM(C38:N38)</f>
        <v>68628</v>
      </c>
    </row>
    <row r="39" spans="1:16" x14ac:dyDescent="0.2">
      <c r="A39" s="5"/>
      <c r="B39" s="5" t="s">
        <v>64</v>
      </c>
      <c r="C39" s="6">
        <f>SUM(C37:C38)</f>
        <v>129728</v>
      </c>
      <c r="D39" s="6">
        <f t="shared" ref="D39:O39" si="5">SUM(D37:D38)</f>
        <v>0</v>
      </c>
      <c r="E39" s="6">
        <f t="shared" si="5"/>
        <v>0</v>
      </c>
      <c r="F39" s="6">
        <f t="shared" si="5"/>
        <v>0</v>
      </c>
      <c r="G39" s="6">
        <f t="shared" si="5"/>
        <v>0</v>
      </c>
      <c r="H39" s="6">
        <f t="shared" si="5"/>
        <v>0</v>
      </c>
      <c r="I39" s="6">
        <f t="shared" si="5"/>
        <v>0</v>
      </c>
      <c r="J39" s="6">
        <f t="shared" si="5"/>
        <v>0</v>
      </c>
      <c r="K39" s="6">
        <f t="shared" si="5"/>
        <v>0</v>
      </c>
      <c r="L39" s="6">
        <f t="shared" si="5"/>
        <v>0</v>
      </c>
      <c r="M39" s="6">
        <f t="shared" si="5"/>
        <v>0</v>
      </c>
      <c r="N39" s="6">
        <f t="shared" si="5"/>
        <v>0</v>
      </c>
      <c r="O39" s="6">
        <f t="shared" si="5"/>
        <v>129728</v>
      </c>
    </row>
    <row r="40" spans="1:16" ht="15" customHeight="1" x14ac:dyDescent="0.2">
      <c r="A40" s="39" t="s">
        <v>63</v>
      </c>
      <c r="B40" s="39"/>
      <c r="C40" s="26">
        <f>+C35+C39</f>
        <v>1288972</v>
      </c>
      <c r="D40" s="26">
        <f t="shared" ref="D40:O40" si="6">+D35+D39</f>
        <v>0</v>
      </c>
      <c r="E40" s="26">
        <f t="shared" si="6"/>
        <v>0</v>
      </c>
      <c r="F40" s="26">
        <f t="shared" si="6"/>
        <v>0</v>
      </c>
      <c r="G40" s="26">
        <f t="shared" si="6"/>
        <v>0</v>
      </c>
      <c r="H40" s="26">
        <f t="shared" si="6"/>
        <v>0</v>
      </c>
      <c r="I40" s="26">
        <f t="shared" si="6"/>
        <v>0</v>
      </c>
      <c r="J40" s="26">
        <f t="shared" si="6"/>
        <v>0</v>
      </c>
      <c r="K40" s="26">
        <f t="shared" si="6"/>
        <v>0</v>
      </c>
      <c r="L40" s="26">
        <f t="shared" si="6"/>
        <v>0</v>
      </c>
      <c r="M40" s="26">
        <f t="shared" si="6"/>
        <v>0</v>
      </c>
      <c r="N40" s="26">
        <f t="shared" si="6"/>
        <v>0</v>
      </c>
      <c r="O40" s="26">
        <f t="shared" si="6"/>
        <v>1288972</v>
      </c>
    </row>
    <row r="41" spans="1:16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">
      <c r="A42" s="42" t="s">
        <v>78</v>
      </c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</row>
    <row r="43" spans="1:16" x14ac:dyDescent="0.2">
      <c r="A43" s="3"/>
      <c r="B43" s="4" t="s">
        <v>3</v>
      </c>
      <c r="C43" s="4" t="s">
        <v>4</v>
      </c>
      <c r="D43" s="4" t="s">
        <v>5</v>
      </c>
      <c r="E43" s="4" t="s">
        <v>6</v>
      </c>
      <c r="F43" s="4" t="s">
        <v>7</v>
      </c>
      <c r="G43" s="4" t="s">
        <v>8</v>
      </c>
      <c r="H43" s="4" t="s">
        <v>9</v>
      </c>
      <c r="I43" s="4" t="s">
        <v>10</v>
      </c>
      <c r="J43" s="4" t="s">
        <v>11</v>
      </c>
      <c r="K43" s="4" t="s">
        <v>12</v>
      </c>
      <c r="L43" s="4" t="s">
        <v>13</v>
      </c>
      <c r="M43" s="4" t="s">
        <v>14</v>
      </c>
      <c r="N43" s="4" t="s">
        <v>15</v>
      </c>
      <c r="O43" s="4" t="s">
        <v>16</v>
      </c>
    </row>
    <row r="44" spans="1:16" x14ac:dyDescent="0.2">
      <c r="A44" s="7" t="s">
        <v>18</v>
      </c>
      <c r="B44" s="5" t="s">
        <v>20</v>
      </c>
      <c r="C44" s="6">
        <f>+SUM(C59,C65,C71,C77,C89,C83,C95)</f>
        <v>8388</v>
      </c>
      <c r="D44" s="6">
        <f t="shared" ref="D44:K44" si="7">+SUM(D59,D65,D71,D77,D89,D83,D95)</f>
        <v>0</v>
      </c>
      <c r="E44" s="6">
        <f t="shared" si="7"/>
        <v>0</v>
      </c>
      <c r="F44" s="6">
        <f t="shared" si="7"/>
        <v>0</v>
      </c>
      <c r="G44" s="6">
        <f t="shared" si="7"/>
        <v>0</v>
      </c>
      <c r="H44" s="6">
        <f t="shared" si="7"/>
        <v>0</v>
      </c>
      <c r="I44" s="6">
        <f t="shared" si="7"/>
        <v>0</v>
      </c>
      <c r="J44" s="6">
        <f t="shared" si="7"/>
        <v>0</v>
      </c>
      <c r="K44" s="6">
        <f t="shared" si="7"/>
        <v>0</v>
      </c>
      <c r="L44" s="6">
        <f>+SUM(L59,L65,L71,L77,L89,L83,L95)</f>
        <v>0</v>
      </c>
      <c r="M44" s="6">
        <f>+SUM(M59,M65,M71,M77,M89,M83,M95)</f>
        <v>0</v>
      </c>
      <c r="N44" s="6">
        <f>+SUM(N59,N65,N71,N77,N89,N83,N95)</f>
        <v>0</v>
      </c>
      <c r="O44" s="6">
        <f>SUM(C44:N44)</f>
        <v>8388</v>
      </c>
    </row>
    <row r="45" spans="1:16" x14ac:dyDescent="0.2">
      <c r="A45" s="7" t="s">
        <v>21</v>
      </c>
      <c r="B45" s="5" t="s">
        <v>20</v>
      </c>
      <c r="C45" s="6">
        <f>+SUM(C109,C115,C121,C127,C133,C139,C145)</f>
        <v>2111</v>
      </c>
      <c r="D45" s="6">
        <f t="shared" ref="D45:K45" si="8">+SUM(D109,D115,D121,D127,D133,D139,D145)</f>
        <v>0</v>
      </c>
      <c r="E45" s="6">
        <f t="shared" si="8"/>
        <v>0</v>
      </c>
      <c r="F45" s="6">
        <f t="shared" si="8"/>
        <v>0</v>
      </c>
      <c r="G45" s="6">
        <f t="shared" si="8"/>
        <v>0</v>
      </c>
      <c r="H45" s="6">
        <f t="shared" si="8"/>
        <v>0</v>
      </c>
      <c r="I45" s="6">
        <f t="shared" si="8"/>
        <v>0</v>
      </c>
      <c r="J45" s="6">
        <f t="shared" si="8"/>
        <v>0</v>
      </c>
      <c r="K45" s="6">
        <f t="shared" si="8"/>
        <v>0</v>
      </c>
      <c r="L45" s="6">
        <f>+SUM(L109,L115,L121,L127,L133,L139,L145)</f>
        <v>0</v>
      </c>
      <c r="M45" s="6">
        <f>+SUM(M109,M115,M121,M127,M133,M139,M145)</f>
        <v>0</v>
      </c>
      <c r="N45" s="6">
        <f>+SUM(N109,N115,N121,N127,N133,N139,N145)</f>
        <v>0</v>
      </c>
      <c r="O45" s="6">
        <f>SUM(C45:N45)</f>
        <v>2111</v>
      </c>
    </row>
    <row r="46" spans="1:16" x14ac:dyDescent="0.2">
      <c r="A46" s="4"/>
      <c r="B46" s="4" t="s">
        <v>16</v>
      </c>
      <c r="C46" s="26">
        <f>+C45+C44</f>
        <v>10499</v>
      </c>
      <c r="D46" s="26">
        <f>SUM(D44:D45)</f>
        <v>0</v>
      </c>
      <c r="E46" s="26">
        <f t="shared" ref="E46:N46" si="9">SUM(E44:E45)</f>
        <v>0</v>
      </c>
      <c r="F46" s="26">
        <f t="shared" si="9"/>
        <v>0</v>
      </c>
      <c r="G46" s="26">
        <f t="shared" si="9"/>
        <v>0</v>
      </c>
      <c r="H46" s="26">
        <f t="shared" si="9"/>
        <v>0</v>
      </c>
      <c r="I46" s="26">
        <f t="shared" si="9"/>
        <v>0</v>
      </c>
      <c r="J46" s="26">
        <f t="shared" si="9"/>
        <v>0</v>
      </c>
      <c r="K46" s="26">
        <f t="shared" si="9"/>
        <v>0</v>
      </c>
      <c r="L46" s="26">
        <f t="shared" si="9"/>
        <v>0</v>
      </c>
      <c r="M46" s="26">
        <f t="shared" si="9"/>
        <v>0</v>
      </c>
      <c r="N46" s="26">
        <f t="shared" si="9"/>
        <v>0</v>
      </c>
      <c r="O46" s="26">
        <f>SUM(O44:O45)</f>
        <v>10499</v>
      </c>
    </row>
    <row r="47" spans="1:16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O47" s="2"/>
    </row>
    <row r="48" spans="1:16" x14ac:dyDescent="0.2">
      <c r="A48" s="2"/>
      <c r="B48" s="2"/>
      <c r="C48" s="2"/>
      <c r="D48" s="2"/>
      <c r="E48" s="2"/>
      <c r="F48" s="29"/>
      <c r="G48" s="2"/>
      <c r="H48" s="2"/>
      <c r="I48" s="2"/>
      <c r="J48" s="34"/>
      <c r="K48" s="2"/>
      <c r="L48" s="34"/>
      <c r="O48" s="12" t="s">
        <v>32</v>
      </c>
    </row>
    <row r="49" spans="1:16" x14ac:dyDescent="0.2">
      <c r="A49" s="2"/>
      <c r="B49" s="2"/>
      <c r="C49" s="2"/>
      <c r="D49" s="2"/>
      <c r="E49" s="2"/>
      <c r="F49" s="2"/>
      <c r="G49" s="2"/>
      <c r="H49" s="2"/>
      <c r="I49" s="2"/>
      <c r="J49" s="34"/>
      <c r="K49" s="2"/>
      <c r="L49" s="34"/>
      <c r="M49" s="2"/>
      <c r="N49" s="2"/>
    </row>
    <row r="50" spans="1:16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12"/>
    </row>
    <row r="51" spans="1:16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12"/>
    </row>
    <row r="52" spans="1:16" ht="15.75" x14ac:dyDescent="0.2">
      <c r="A52" s="43" t="s">
        <v>33</v>
      </c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</row>
    <row r="53" spans="1:16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6" x14ac:dyDescent="0.2">
      <c r="A54" s="42" t="s">
        <v>79</v>
      </c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</row>
    <row r="55" spans="1:16" x14ac:dyDescent="0.2">
      <c r="A55" s="3"/>
      <c r="B55" s="4" t="s">
        <v>3</v>
      </c>
      <c r="C55" s="4" t="s">
        <v>4</v>
      </c>
      <c r="D55" s="4" t="s">
        <v>5</v>
      </c>
      <c r="E55" s="4" t="s">
        <v>6</v>
      </c>
      <c r="F55" s="4" t="s">
        <v>7</v>
      </c>
      <c r="G55" s="4" t="s">
        <v>8</v>
      </c>
      <c r="H55" s="4" t="s">
        <v>9</v>
      </c>
      <c r="I55" s="4" t="s">
        <v>10</v>
      </c>
      <c r="J55" s="4" t="s">
        <v>11</v>
      </c>
      <c r="K55" s="4" t="s">
        <v>12</v>
      </c>
      <c r="L55" s="4" t="s">
        <v>13</v>
      </c>
      <c r="M55" s="4" t="s">
        <v>14</v>
      </c>
      <c r="N55" s="4" t="s">
        <v>15</v>
      </c>
      <c r="O55" s="4" t="s">
        <v>16</v>
      </c>
    </row>
    <row r="56" spans="1:16" x14ac:dyDescent="0.2">
      <c r="A56" s="5"/>
      <c r="B56" s="5" t="s">
        <v>17</v>
      </c>
      <c r="C56" s="6">
        <v>161309</v>
      </c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>
        <f>SUM(C56:N56)</f>
        <v>161309</v>
      </c>
    </row>
    <row r="57" spans="1:16" x14ac:dyDescent="0.2">
      <c r="A57" s="36" t="s">
        <v>34</v>
      </c>
      <c r="B57" s="5" t="s">
        <v>19</v>
      </c>
      <c r="C57" s="6">
        <v>193444</v>
      </c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>
        <f>SUM(C57:N57)</f>
        <v>193444</v>
      </c>
    </row>
    <row r="58" spans="1:16" x14ac:dyDescent="0.2">
      <c r="A58" s="35" t="s">
        <v>25</v>
      </c>
      <c r="B58" s="5" t="s">
        <v>16</v>
      </c>
      <c r="C58" s="6">
        <f t="shared" ref="C58:N58" si="10">SUM(C56:C57)</f>
        <v>354753</v>
      </c>
      <c r="D58" s="6">
        <f t="shared" si="10"/>
        <v>0</v>
      </c>
      <c r="E58" s="6">
        <f t="shared" si="10"/>
        <v>0</v>
      </c>
      <c r="F58" s="6">
        <f t="shared" si="10"/>
        <v>0</v>
      </c>
      <c r="G58" s="6">
        <f t="shared" si="10"/>
        <v>0</v>
      </c>
      <c r="H58" s="6">
        <f t="shared" si="10"/>
        <v>0</v>
      </c>
      <c r="I58" s="6">
        <f t="shared" si="10"/>
        <v>0</v>
      </c>
      <c r="J58" s="6">
        <f t="shared" si="10"/>
        <v>0</v>
      </c>
      <c r="K58" s="6">
        <f t="shared" si="10"/>
        <v>0</v>
      </c>
      <c r="L58" s="6">
        <f t="shared" si="10"/>
        <v>0</v>
      </c>
      <c r="M58" s="6">
        <f t="shared" si="10"/>
        <v>0</v>
      </c>
      <c r="N58" s="6">
        <f t="shared" si="10"/>
        <v>0</v>
      </c>
      <c r="O58" s="6">
        <f>SUM(O56:O57)</f>
        <v>354753</v>
      </c>
      <c r="P58" s="8"/>
    </row>
    <row r="59" spans="1:16" x14ac:dyDescent="0.2">
      <c r="A59" s="5"/>
      <c r="B59" s="5" t="s">
        <v>20</v>
      </c>
      <c r="C59" s="6">
        <v>2937</v>
      </c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>
        <f>SUM(C59:N59)</f>
        <v>2937</v>
      </c>
    </row>
    <row r="60" spans="1:16" x14ac:dyDescent="0.2">
      <c r="A60" s="13"/>
      <c r="B60" s="13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</row>
    <row r="61" spans="1:16" x14ac:dyDescent="0.2">
      <c r="A61" s="3"/>
      <c r="B61" s="4" t="s">
        <v>3</v>
      </c>
      <c r="C61" s="4" t="s">
        <v>4</v>
      </c>
      <c r="D61" s="4" t="s">
        <v>5</v>
      </c>
      <c r="E61" s="4" t="s">
        <v>6</v>
      </c>
      <c r="F61" s="4" t="s">
        <v>7</v>
      </c>
      <c r="G61" s="4" t="s">
        <v>8</v>
      </c>
      <c r="H61" s="4" t="s">
        <v>9</v>
      </c>
      <c r="I61" s="4" t="s">
        <v>10</v>
      </c>
      <c r="J61" s="4" t="s">
        <v>11</v>
      </c>
      <c r="K61" s="4" t="s">
        <v>12</v>
      </c>
      <c r="L61" s="4" t="s">
        <v>13</v>
      </c>
      <c r="M61" s="4" t="s">
        <v>14</v>
      </c>
      <c r="N61" s="4" t="s">
        <v>15</v>
      </c>
      <c r="O61" s="4" t="s">
        <v>16</v>
      </c>
    </row>
    <row r="62" spans="1:16" x14ac:dyDescent="0.2">
      <c r="A62" s="5"/>
      <c r="B62" s="5" t="s">
        <v>17</v>
      </c>
      <c r="C62" s="6">
        <v>21215</v>
      </c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>
        <f>SUM(C62:N62)</f>
        <v>21215</v>
      </c>
    </row>
    <row r="63" spans="1:16" x14ac:dyDescent="0.2">
      <c r="A63" s="36" t="s">
        <v>35</v>
      </c>
      <c r="B63" s="5" t="s">
        <v>19</v>
      </c>
      <c r="C63" s="6">
        <v>29096</v>
      </c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>
        <f>SUM(C63:N63)</f>
        <v>29096</v>
      </c>
    </row>
    <row r="64" spans="1:16" x14ac:dyDescent="0.2">
      <c r="A64" s="35" t="s">
        <v>26</v>
      </c>
      <c r="B64" s="5" t="s">
        <v>16</v>
      </c>
      <c r="C64" s="6">
        <f>SUM(C62:C63)</f>
        <v>50311</v>
      </c>
      <c r="D64" s="6">
        <f t="shared" ref="D64:N64" si="11">SUM(D62:D63)</f>
        <v>0</v>
      </c>
      <c r="E64" s="6">
        <f t="shared" si="11"/>
        <v>0</v>
      </c>
      <c r="F64" s="6">
        <f t="shared" si="11"/>
        <v>0</v>
      </c>
      <c r="G64" s="6">
        <f t="shared" si="11"/>
        <v>0</v>
      </c>
      <c r="H64" s="6">
        <f t="shared" si="11"/>
        <v>0</v>
      </c>
      <c r="I64" s="6">
        <f t="shared" si="11"/>
        <v>0</v>
      </c>
      <c r="J64" s="6">
        <f t="shared" si="11"/>
        <v>0</v>
      </c>
      <c r="K64" s="6">
        <f t="shared" si="11"/>
        <v>0</v>
      </c>
      <c r="L64" s="6">
        <f t="shared" si="11"/>
        <v>0</v>
      </c>
      <c r="M64" s="6">
        <f t="shared" si="11"/>
        <v>0</v>
      </c>
      <c r="N64" s="6">
        <f t="shared" si="11"/>
        <v>0</v>
      </c>
      <c r="O64" s="6">
        <f>SUM(O62:O63)</f>
        <v>50311</v>
      </c>
    </row>
    <row r="65" spans="1:15" x14ac:dyDescent="0.2">
      <c r="A65" s="5"/>
      <c r="B65" s="5" t="s">
        <v>20</v>
      </c>
      <c r="C65" s="6">
        <v>409</v>
      </c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>
        <f>SUM(C65:N65)</f>
        <v>409</v>
      </c>
    </row>
    <row r="66" spans="1:15" x14ac:dyDescent="0.2">
      <c r="A66" s="13"/>
      <c r="B66" s="13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</row>
    <row r="67" spans="1:15" x14ac:dyDescent="0.2">
      <c r="A67" s="3"/>
      <c r="B67" s="4" t="s">
        <v>3</v>
      </c>
      <c r="C67" s="4" t="s">
        <v>4</v>
      </c>
      <c r="D67" s="4" t="s">
        <v>5</v>
      </c>
      <c r="E67" s="4" t="s">
        <v>6</v>
      </c>
      <c r="F67" s="4" t="s">
        <v>7</v>
      </c>
      <c r="G67" s="4" t="s">
        <v>8</v>
      </c>
      <c r="H67" s="4" t="s">
        <v>9</v>
      </c>
      <c r="I67" s="4" t="s">
        <v>10</v>
      </c>
      <c r="J67" s="4" t="s">
        <v>11</v>
      </c>
      <c r="K67" s="4" t="s">
        <v>12</v>
      </c>
      <c r="L67" s="4" t="s">
        <v>13</v>
      </c>
      <c r="M67" s="4" t="s">
        <v>14</v>
      </c>
      <c r="N67" s="4" t="s">
        <v>15</v>
      </c>
      <c r="O67" s="4" t="s">
        <v>16</v>
      </c>
    </row>
    <row r="68" spans="1:15" x14ac:dyDescent="0.2">
      <c r="A68" s="5"/>
      <c r="B68" s="5" t="s">
        <v>17</v>
      </c>
      <c r="C68" s="6">
        <v>239005</v>
      </c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>
        <f>SUM(C68:N68)</f>
        <v>239005</v>
      </c>
    </row>
    <row r="69" spans="1:15" x14ac:dyDescent="0.2">
      <c r="A69" s="36" t="s">
        <v>36</v>
      </c>
      <c r="B69" s="5" t="s">
        <v>19</v>
      </c>
      <c r="C69" s="6">
        <v>283745</v>
      </c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>
        <f>SUM(C69:N69)</f>
        <v>283745</v>
      </c>
    </row>
    <row r="70" spans="1:15" x14ac:dyDescent="0.2">
      <c r="A70" s="35" t="s">
        <v>27</v>
      </c>
      <c r="B70" s="5" t="s">
        <v>16</v>
      </c>
      <c r="C70" s="6">
        <f t="shared" ref="C70:N70" si="12">SUM(C68:C69)</f>
        <v>522750</v>
      </c>
      <c r="D70" s="6">
        <f t="shared" si="12"/>
        <v>0</v>
      </c>
      <c r="E70" s="6">
        <f t="shared" si="12"/>
        <v>0</v>
      </c>
      <c r="F70" s="6">
        <f t="shared" si="12"/>
        <v>0</v>
      </c>
      <c r="G70" s="6">
        <f t="shared" si="12"/>
        <v>0</v>
      </c>
      <c r="H70" s="6">
        <f t="shared" si="12"/>
        <v>0</v>
      </c>
      <c r="I70" s="6">
        <f t="shared" si="12"/>
        <v>0</v>
      </c>
      <c r="J70" s="6">
        <f t="shared" si="12"/>
        <v>0</v>
      </c>
      <c r="K70" s="6">
        <f t="shared" si="12"/>
        <v>0</v>
      </c>
      <c r="L70" s="6">
        <f t="shared" si="12"/>
        <v>0</v>
      </c>
      <c r="M70" s="6">
        <f t="shared" si="12"/>
        <v>0</v>
      </c>
      <c r="N70" s="6">
        <f t="shared" si="12"/>
        <v>0</v>
      </c>
      <c r="O70" s="6">
        <f>SUM(O68:O69)</f>
        <v>522750</v>
      </c>
    </row>
    <row r="71" spans="1:15" x14ac:dyDescent="0.2">
      <c r="A71" s="5"/>
      <c r="B71" s="5" t="s">
        <v>20</v>
      </c>
      <c r="C71" s="6">
        <v>3513</v>
      </c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>
        <f>SUM(C71:N71)</f>
        <v>3513</v>
      </c>
    </row>
    <row r="72" spans="1:15" x14ac:dyDescent="0.2">
      <c r="A72" s="13"/>
      <c r="B72" s="13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</row>
    <row r="73" spans="1:15" x14ac:dyDescent="0.2">
      <c r="A73" s="3"/>
      <c r="B73" s="4" t="s">
        <v>3</v>
      </c>
      <c r="C73" s="4" t="s">
        <v>4</v>
      </c>
      <c r="D73" s="4" t="s">
        <v>5</v>
      </c>
      <c r="E73" s="4" t="s">
        <v>6</v>
      </c>
      <c r="F73" s="4" t="s">
        <v>7</v>
      </c>
      <c r="G73" s="4" t="s">
        <v>8</v>
      </c>
      <c r="H73" s="4" t="s">
        <v>9</v>
      </c>
      <c r="I73" s="4" t="s">
        <v>10</v>
      </c>
      <c r="J73" s="4" t="s">
        <v>11</v>
      </c>
      <c r="K73" s="4" t="s">
        <v>12</v>
      </c>
      <c r="L73" s="4" t="s">
        <v>13</v>
      </c>
      <c r="M73" s="4" t="s">
        <v>14</v>
      </c>
      <c r="N73" s="4" t="s">
        <v>15</v>
      </c>
      <c r="O73" s="4" t="s">
        <v>16</v>
      </c>
    </row>
    <row r="74" spans="1:15" x14ac:dyDescent="0.2">
      <c r="A74" s="5"/>
      <c r="B74" s="5" t="s">
        <v>17</v>
      </c>
      <c r="C74" s="6">
        <v>37483</v>
      </c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>
        <f>SUM(C74:N74)</f>
        <v>37483</v>
      </c>
    </row>
    <row r="75" spans="1:15" x14ac:dyDescent="0.2">
      <c r="A75" s="36" t="s">
        <v>37</v>
      </c>
      <c r="B75" s="5" t="s">
        <v>19</v>
      </c>
      <c r="C75" s="6">
        <v>38395</v>
      </c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>
        <f>SUM(C75:N75)</f>
        <v>38395</v>
      </c>
    </row>
    <row r="76" spans="1:15" x14ac:dyDescent="0.2">
      <c r="A76" s="35" t="s">
        <v>28</v>
      </c>
      <c r="B76" s="5" t="s">
        <v>16</v>
      </c>
      <c r="C76" s="6">
        <f t="shared" ref="C76:N76" si="13">SUM(C74:C75)</f>
        <v>75878</v>
      </c>
      <c r="D76" s="6">
        <v>0</v>
      </c>
      <c r="E76" s="6">
        <f t="shared" si="13"/>
        <v>0</v>
      </c>
      <c r="F76" s="6">
        <f t="shared" si="13"/>
        <v>0</v>
      </c>
      <c r="G76" s="6">
        <f t="shared" si="13"/>
        <v>0</v>
      </c>
      <c r="H76" s="6">
        <f t="shared" si="13"/>
        <v>0</v>
      </c>
      <c r="I76" s="6">
        <f t="shared" si="13"/>
        <v>0</v>
      </c>
      <c r="J76" s="6">
        <f t="shared" si="13"/>
        <v>0</v>
      </c>
      <c r="K76" s="6">
        <f t="shared" si="13"/>
        <v>0</v>
      </c>
      <c r="L76" s="6">
        <f t="shared" si="13"/>
        <v>0</v>
      </c>
      <c r="M76" s="6">
        <f t="shared" si="13"/>
        <v>0</v>
      </c>
      <c r="N76" s="6">
        <f t="shared" si="13"/>
        <v>0</v>
      </c>
      <c r="O76" s="6">
        <f>SUM(O74:O75)</f>
        <v>75878</v>
      </c>
    </row>
    <row r="77" spans="1:15" x14ac:dyDescent="0.2">
      <c r="A77" s="5"/>
      <c r="B77" s="5" t="s">
        <v>20</v>
      </c>
      <c r="C77" s="6">
        <v>237</v>
      </c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>
        <f>SUM(C77:N77)</f>
        <v>237</v>
      </c>
    </row>
    <row r="78" spans="1:15" x14ac:dyDescent="0.2">
      <c r="A78" s="13"/>
      <c r="B78" s="13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</row>
    <row r="79" spans="1:15" x14ac:dyDescent="0.2">
      <c r="A79" s="3"/>
      <c r="B79" s="4" t="s">
        <v>3</v>
      </c>
      <c r="C79" s="4" t="s">
        <v>4</v>
      </c>
      <c r="D79" s="4" t="s">
        <v>5</v>
      </c>
      <c r="E79" s="4" t="s">
        <v>6</v>
      </c>
      <c r="F79" s="4" t="s">
        <v>7</v>
      </c>
      <c r="G79" s="4" t="s">
        <v>8</v>
      </c>
      <c r="H79" s="4" t="s">
        <v>9</v>
      </c>
      <c r="I79" s="4" t="s">
        <v>10</v>
      </c>
      <c r="J79" s="4" t="s">
        <v>11</v>
      </c>
      <c r="K79" s="4" t="s">
        <v>12</v>
      </c>
      <c r="L79" s="4" t="s">
        <v>13</v>
      </c>
      <c r="M79" s="4" t="s">
        <v>14</v>
      </c>
      <c r="N79" s="4" t="s">
        <v>15</v>
      </c>
      <c r="O79" s="4" t="s">
        <v>16</v>
      </c>
    </row>
    <row r="80" spans="1:15" x14ac:dyDescent="0.2">
      <c r="A80" s="5"/>
      <c r="B80" s="5" t="s">
        <v>17</v>
      </c>
      <c r="C80" s="6">
        <v>66585</v>
      </c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>
        <f>SUM(C80:N80)</f>
        <v>66585</v>
      </c>
    </row>
    <row r="81" spans="1:15" x14ac:dyDescent="0.2">
      <c r="A81" s="36" t="s">
        <v>38</v>
      </c>
      <c r="B81" s="5" t="s">
        <v>19</v>
      </c>
      <c r="C81" s="6">
        <v>80357</v>
      </c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>
        <f>SUM(C81:N81)</f>
        <v>80357</v>
      </c>
    </row>
    <row r="82" spans="1:15" x14ac:dyDescent="0.2">
      <c r="A82" s="35" t="s">
        <v>29</v>
      </c>
      <c r="B82" s="5" t="s">
        <v>16</v>
      </c>
      <c r="C82" s="6">
        <f>SUM(C80:C81)</f>
        <v>146942</v>
      </c>
      <c r="D82" s="6">
        <f>SUM(D80:D81)</f>
        <v>0</v>
      </c>
      <c r="E82" s="6">
        <f>SUM(E80:E81)</f>
        <v>0</v>
      </c>
      <c r="F82" s="6">
        <f>SUM(F80:F81)</f>
        <v>0</v>
      </c>
      <c r="G82" s="6">
        <f t="shared" ref="G82:N82" si="14">SUM(G80:G81)</f>
        <v>0</v>
      </c>
      <c r="H82" s="6">
        <f t="shared" si="14"/>
        <v>0</v>
      </c>
      <c r="I82" s="6">
        <f t="shared" si="14"/>
        <v>0</v>
      </c>
      <c r="J82" s="6">
        <f t="shared" si="14"/>
        <v>0</v>
      </c>
      <c r="K82" s="6">
        <f t="shared" si="14"/>
        <v>0</v>
      </c>
      <c r="L82" s="6">
        <f t="shared" si="14"/>
        <v>0</v>
      </c>
      <c r="M82" s="6">
        <f t="shared" si="14"/>
        <v>0</v>
      </c>
      <c r="N82" s="6">
        <f t="shared" si="14"/>
        <v>0</v>
      </c>
      <c r="O82" s="6">
        <f>SUM(O80:O81)</f>
        <v>146942</v>
      </c>
    </row>
    <row r="83" spans="1:15" x14ac:dyDescent="0.2">
      <c r="A83" s="5"/>
      <c r="B83" s="5" t="s">
        <v>20</v>
      </c>
      <c r="C83" s="6">
        <v>1016</v>
      </c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>
        <f>SUM(C83:N83)</f>
        <v>1016</v>
      </c>
    </row>
    <row r="84" spans="1:15" x14ac:dyDescent="0.2">
      <c r="A84" s="13"/>
      <c r="B84" s="13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</row>
    <row r="85" spans="1:15" x14ac:dyDescent="0.2">
      <c r="A85" s="3"/>
      <c r="B85" s="4" t="s">
        <v>3</v>
      </c>
      <c r="C85" s="4" t="s">
        <v>4</v>
      </c>
      <c r="D85" s="4" t="s">
        <v>5</v>
      </c>
      <c r="E85" s="4" t="s">
        <v>6</v>
      </c>
      <c r="F85" s="4" t="s">
        <v>7</v>
      </c>
      <c r="G85" s="4" t="s">
        <v>8</v>
      </c>
      <c r="H85" s="4" t="s">
        <v>9</v>
      </c>
      <c r="I85" s="4" t="s">
        <v>10</v>
      </c>
      <c r="J85" s="4" t="s">
        <v>11</v>
      </c>
      <c r="K85" s="4" t="s">
        <v>12</v>
      </c>
      <c r="L85" s="4" t="s">
        <v>13</v>
      </c>
      <c r="M85" s="4" t="s">
        <v>14</v>
      </c>
      <c r="N85" s="4" t="s">
        <v>15</v>
      </c>
      <c r="O85" s="4" t="s">
        <v>16</v>
      </c>
    </row>
    <row r="86" spans="1:15" x14ac:dyDescent="0.2">
      <c r="A86" s="5"/>
      <c r="B86" s="5" t="s">
        <v>17</v>
      </c>
      <c r="C86" s="6">
        <v>2120</v>
      </c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>
        <f>SUM(C86:N86)</f>
        <v>2120</v>
      </c>
    </row>
    <row r="87" spans="1:15" x14ac:dyDescent="0.2">
      <c r="A87" s="36" t="s">
        <v>39</v>
      </c>
      <c r="B87" s="5" t="s">
        <v>19</v>
      </c>
      <c r="C87" s="6">
        <v>2608</v>
      </c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>
        <f>SUM(C87:N87)</f>
        <v>2608</v>
      </c>
    </row>
    <row r="88" spans="1:15" x14ac:dyDescent="0.2">
      <c r="A88" s="36" t="s">
        <v>40</v>
      </c>
      <c r="B88" s="5" t="s">
        <v>16</v>
      </c>
      <c r="C88" s="6">
        <f t="shared" ref="C88:N88" si="15">SUM(C86:C87)</f>
        <v>4728</v>
      </c>
      <c r="D88" s="6">
        <f t="shared" si="15"/>
        <v>0</v>
      </c>
      <c r="E88" s="6">
        <f t="shared" si="15"/>
        <v>0</v>
      </c>
      <c r="F88" s="6">
        <f t="shared" si="15"/>
        <v>0</v>
      </c>
      <c r="G88" s="6">
        <f t="shared" si="15"/>
        <v>0</v>
      </c>
      <c r="H88" s="6">
        <f t="shared" si="15"/>
        <v>0</v>
      </c>
      <c r="I88" s="6">
        <f t="shared" si="15"/>
        <v>0</v>
      </c>
      <c r="J88" s="6">
        <f t="shared" si="15"/>
        <v>0</v>
      </c>
      <c r="K88" s="6">
        <f t="shared" si="15"/>
        <v>0</v>
      </c>
      <c r="L88" s="6">
        <f t="shared" si="15"/>
        <v>0</v>
      </c>
      <c r="M88" s="6">
        <f t="shared" si="15"/>
        <v>0</v>
      </c>
      <c r="N88" s="6">
        <f t="shared" si="15"/>
        <v>0</v>
      </c>
      <c r="O88" s="6">
        <f>SUM(O86:O87)</f>
        <v>4728</v>
      </c>
    </row>
    <row r="89" spans="1:15" x14ac:dyDescent="0.2">
      <c r="A89" s="36" t="s">
        <v>30</v>
      </c>
      <c r="B89" s="5" t="s">
        <v>20</v>
      </c>
      <c r="C89" s="6">
        <v>218</v>
      </c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>
        <f>SUM(C89:N89)</f>
        <v>218</v>
      </c>
    </row>
    <row r="90" spans="1:15" x14ac:dyDescent="0.2">
      <c r="A90" s="13"/>
      <c r="B90" s="13"/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</row>
    <row r="91" spans="1:15" x14ac:dyDescent="0.2">
      <c r="A91" s="3"/>
      <c r="B91" s="4" t="s">
        <v>3</v>
      </c>
      <c r="C91" s="4" t="s">
        <v>4</v>
      </c>
      <c r="D91" s="4" t="s">
        <v>5</v>
      </c>
      <c r="E91" s="4" t="s">
        <v>6</v>
      </c>
      <c r="F91" s="4" t="s">
        <v>7</v>
      </c>
      <c r="G91" s="4" t="s">
        <v>8</v>
      </c>
      <c r="H91" s="4" t="s">
        <v>9</v>
      </c>
      <c r="I91" s="4" t="s">
        <v>10</v>
      </c>
      <c r="J91" s="4" t="s">
        <v>11</v>
      </c>
      <c r="K91" s="4" t="s">
        <v>12</v>
      </c>
      <c r="L91" s="4" t="s">
        <v>13</v>
      </c>
      <c r="M91" s="4" t="s">
        <v>14</v>
      </c>
      <c r="N91" s="4" t="s">
        <v>15</v>
      </c>
      <c r="O91" s="4" t="s">
        <v>16</v>
      </c>
    </row>
    <row r="92" spans="1:15" x14ac:dyDescent="0.2">
      <c r="A92" s="5"/>
      <c r="B92" s="5" t="s">
        <v>17</v>
      </c>
      <c r="C92" s="6">
        <v>1712</v>
      </c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>
        <f>SUM(C92:N92)</f>
        <v>1712</v>
      </c>
    </row>
    <row r="93" spans="1:15" x14ac:dyDescent="0.2">
      <c r="A93" s="36" t="s">
        <v>41</v>
      </c>
      <c r="B93" s="5" t="s">
        <v>19</v>
      </c>
      <c r="C93" s="6">
        <v>2170</v>
      </c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>
        <f>SUM(C93:N93)</f>
        <v>2170</v>
      </c>
    </row>
    <row r="94" spans="1:15" x14ac:dyDescent="0.2">
      <c r="A94" s="36" t="s">
        <v>31</v>
      </c>
      <c r="B94" s="5" t="s">
        <v>16</v>
      </c>
      <c r="C94" s="6">
        <f t="shared" ref="C94:N94" si="16">SUM(C92:C93)</f>
        <v>3882</v>
      </c>
      <c r="D94" s="6">
        <f t="shared" si="16"/>
        <v>0</v>
      </c>
      <c r="E94" s="6">
        <f t="shared" si="16"/>
        <v>0</v>
      </c>
      <c r="F94" s="6">
        <f>SUM(F92:F93)</f>
        <v>0</v>
      </c>
      <c r="G94" s="6">
        <f t="shared" si="16"/>
        <v>0</v>
      </c>
      <c r="H94" s="6">
        <f t="shared" si="16"/>
        <v>0</v>
      </c>
      <c r="I94" s="6">
        <f t="shared" si="16"/>
        <v>0</v>
      </c>
      <c r="J94" s="6">
        <f t="shared" si="16"/>
        <v>0</v>
      </c>
      <c r="K94" s="6">
        <f t="shared" si="16"/>
        <v>0</v>
      </c>
      <c r="L94" s="6">
        <f t="shared" si="16"/>
        <v>0</v>
      </c>
      <c r="M94" s="6">
        <f t="shared" si="16"/>
        <v>0</v>
      </c>
      <c r="N94" s="6">
        <f t="shared" si="16"/>
        <v>0</v>
      </c>
      <c r="O94" s="6">
        <f>SUM(O92:O93)</f>
        <v>3882</v>
      </c>
    </row>
    <row r="95" spans="1:15" x14ac:dyDescent="0.2">
      <c r="A95" s="5"/>
      <c r="B95" s="5" t="s">
        <v>20</v>
      </c>
      <c r="C95" s="6">
        <v>58</v>
      </c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>
        <f>SUM(C95:N95)</f>
        <v>58</v>
      </c>
    </row>
    <row r="96" spans="1:15" x14ac:dyDescent="0.2">
      <c r="A96" s="13"/>
      <c r="B96" s="13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</row>
    <row r="97" spans="1:16" x14ac:dyDescent="0.2">
      <c r="A97" s="13"/>
      <c r="B97" s="13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</row>
    <row r="98" spans="1:16" x14ac:dyDescent="0.2">
      <c r="A98" s="13"/>
      <c r="B98" s="13"/>
      <c r="C98" s="15"/>
      <c r="D98" s="30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2" t="s">
        <v>42</v>
      </c>
    </row>
    <row r="99" spans="1:16" x14ac:dyDescent="0.2">
      <c r="A99" s="13"/>
      <c r="B99" s="13"/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</row>
    <row r="100" spans="1:16" x14ac:dyDescent="0.2">
      <c r="A100" s="13"/>
      <c r="B100" s="13"/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</row>
    <row r="101" spans="1:16" x14ac:dyDescent="0.2">
      <c r="A101" s="13"/>
      <c r="B101" s="13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</row>
    <row r="102" spans="1:16" ht="15.75" x14ac:dyDescent="0.2">
      <c r="A102" s="43" t="s">
        <v>43</v>
      </c>
      <c r="B102" s="43"/>
      <c r="C102" s="43"/>
      <c r="D102" s="43"/>
      <c r="E102" s="43"/>
      <c r="F102" s="43"/>
      <c r="G102" s="43"/>
      <c r="H102" s="43"/>
      <c r="I102" s="43"/>
      <c r="J102" s="43"/>
      <c r="K102" s="43"/>
      <c r="L102" s="43"/>
      <c r="M102" s="43"/>
      <c r="N102" s="43"/>
      <c r="O102" s="43"/>
    </row>
    <row r="103" spans="1:16" x14ac:dyDescent="0.2">
      <c r="A103" s="13"/>
      <c r="B103" s="13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</row>
    <row r="104" spans="1:16" x14ac:dyDescent="0.2">
      <c r="A104" s="42" t="s">
        <v>80</v>
      </c>
      <c r="B104" s="42"/>
      <c r="C104" s="42"/>
      <c r="D104" s="42"/>
      <c r="E104" s="42"/>
      <c r="F104" s="42"/>
      <c r="G104" s="42"/>
      <c r="H104" s="42"/>
      <c r="I104" s="42"/>
      <c r="J104" s="42"/>
      <c r="K104" s="42"/>
      <c r="L104" s="42"/>
      <c r="M104" s="42"/>
      <c r="N104" s="42"/>
      <c r="O104" s="42"/>
    </row>
    <row r="105" spans="1:16" x14ac:dyDescent="0.2">
      <c r="A105" s="3"/>
      <c r="B105" s="4" t="s">
        <v>3</v>
      </c>
      <c r="C105" s="4" t="s">
        <v>4</v>
      </c>
      <c r="D105" s="4" t="s">
        <v>5</v>
      </c>
      <c r="E105" s="4" t="s">
        <v>6</v>
      </c>
      <c r="F105" s="4" t="s">
        <v>7</v>
      </c>
      <c r="G105" s="4" t="s">
        <v>8</v>
      </c>
      <c r="H105" s="4" t="s">
        <v>9</v>
      </c>
      <c r="I105" s="4" t="s">
        <v>10</v>
      </c>
      <c r="J105" s="4" t="s">
        <v>11</v>
      </c>
      <c r="K105" s="4" t="s">
        <v>12</v>
      </c>
      <c r="L105" s="4" t="s">
        <v>13</v>
      </c>
      <c r="M105" s="4" t="s">
        <v>14</v>
      </c>
      <c r="N105" s="4" t="s">
        <v>15</v>
      </c>
      <c r="O105" s="4" t="s">
        <v>16</v>
      </c>
    </row>
    <row r="106" spans="1:16" x14ac:dyDescent="0.2">
      <c r="A106" s="5"/>
      <c r="B106" s="5" t="s">
        <v>17</v>
      </c>
      <c r="C106" s="6">
        <v>3113</v>
      </c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>
        <f>SUM(C106:N106)</f>
        <v>3113</v>
      </c>
    </row>
    <row r="107" spans="1:16" ht="15" x14ac:dyDescent="0.25">
      <c r="A107" s="36" t="s">
        <v>34</v>
      </c>
      <c r="B107" s="5" t="s">
        <v>19</v>
      </c>
      <c r="C107" s="6">
        <v>5326</v>
      </c>
      <c r="D107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>
        <f>SUM(C107:N107)</f>
        <v>5326</v>
      </c>
    </row>
    <row r="108" spans="1:16" x14ac:dyDescent="0.2">
      <c r="A108" s="35" t="s">
        <v>25</v>
      </c>
      <c r="B108" s="5" t="s">
        <v>16</v>
      </c>
      <c r="C108" s="6">
        <f t="shared" ref="C108:N108" si="17">SUM(C106:C107)</f>
        <v>8439</v>
      </c>
      <c r="D108" s="6">
        <f t="shared" si="17"/>
        <v>0</v>
      </c>
      <c r="E108" s="6">
        <f t="shared" si="17"/>
        <v>0</v>
      </c>
      <c r="F108" s="6">
        <f>SUM(F106:F107)</f>
        <v>0</v>
      </c>
      <c r="G108" s="6">
        <f>SUM(G106:G107)</f>
        <v>0</v>
      </c>
      <c r="H108" s="6">
        <f t="shared" si="17"/>
        <v>0</v>
      </c>
      <c r="I108" s="6">
        <f t="shared" si="17"/>
        <v>0</v>
      </c>
      <c r="J108" s="6">
        <f t="shared" si="17"/>
        <v>0</v>
      </c>
      <c r="K108" s="6">
        <f t="shared" si="17"/>
        <v>0</v>
      </c>
      <c r="L108" s="6">
        <f t="shared" si="17"/>
        <v>0</v>
      </c>
      <c r="M108" s="6">
        <f t="shared" si="17"/>
        <v>0</v>
      </c>
      <c r="N108" s="6">
        <f t="shared" si="17"/>
        <v>0</v>
      </c>
      <c r="O108" s="6">
        <f>SUM(O106:O107)</f>
        <v>8439</v>
      </c>
      <c r="P108" s="8"/>
    </row>
    <row r="109" spans="1:16" x14ac:dyDescent="0.2">
      <c r="A109" s="5"/>
      <c r="B109" s="5" t="s">
        <v>20</v>
      </c>
      <c r="C109" s="6">
        <v>593</v>
      </c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>
        <f>SUM(C109:N109)</f>
        <v>593</v>
      </c>
    </row>
    <row r="110" spans="1:16" x14ac:dyDescent="0.2">
      <c r="A110" s="13"/>
      <c r="B110" s="2"/>
      <c r="C110" s="16"/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16"/>
    </row>
    <row r="111" spans="1:16" x14ac:dyDescent="0.2">
      <c r="A111" s="3"/>
      <c r="B111" s="4" t="s">
        <v>3</v>
      </c>
      <c r="C111" s="4" t="s">
        <v>4</v>
      </c>
      <c r="D111" s="4" t="s">
        <v>5</v>
      </c>
      <c r="E111" s="4" t="s">
        <v>6</v>
      </c>
      <c r="F111" s="4" t="s">
        <v>7</v>
      </c>
      <c r="G111" s="4" t="s">
        <v>8</v>
      </c>
      <c r="H111" s="4" t="s">
        <v>9</v>
      </c>
      <c r="I111" s="4" t="s">
        <v>10</v>
      </c>
      <c r="J111" s="4" t="s">
        <v>11</v>
      </c>
      <c r="K111" s="4" t="s">
        <v>12</v>
      </c>
      <c r="L111" s="4" t="s">
        <v>13</v>
      </c>
      <c r="M111" s="4" t="s">
        <v>14</v>
      </c>
      <c r="N111" s="4" t="s">
        <v>15</v>
      </c>
      <c r="O111" s="4" t="s">
        <v>16</v>
      </c>
    </row>
    <row r="112" spans="1:16" x14ac:dyDescent="0.2">
      <c r="A112" s="5"/>
      <c r="B112" s="5" t="s">
        <v>17</v>
      </c>
      <c r="C112" s="6">
        <v>2700</v>
      </c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>
        <f>SUM(C112:N112)</f>
        <v>2700</v>
      </c>
    </row>
    <row r="113" spans="1:15" x14ac:dyDescent="0.2">
      <c r="A113" s="36" t="s">
        <v>35</v>
      </c>
      <c r="B113" s="5" t="s">
        <v>19</v>
      </c>
      <c r="C113" s="6">
        <v>3420</v>
      </c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>
        <f>SUM(C113:N113)</f>
        <v>3420</v>
      </c>
    </row>
    <row r="114" spans="1:15" x14ac:dyDescent="0.2">
      <c r="A114" s="35" t="s">
        <v>26</v>
      </c>
      <c r="B114" s="5" t="s">
        <v>16</v>
      </c>
      <c r="C114" s="6">
        <f t="shared" ref="C114:N114" si="18">SUM(C112:C113)</f>
        <v>6120</v>
      </c>
      <c r="D114" s="6">
        <f t="shared" si="18"/>
        <v>0</v>
      </c>
      <c r="E114" s="6">
        <f t="shared" si="18"/>
        <v>0</v>
      </c>
      <c r="F114" s="6">
        <f t="shared" si="18"/>
        <v>0</v>
      </c>
      <c r="G114" s="6">
        <f t="shared" si="18"/>
        <v>0</v>
      </c>
      <c r="H114" s="6">
        <f t="shared" si="18"/>
        <v>0</v>
      </c>
      <c r="I114" s="6">
        <f t="shared" si="18"/>
        <v>0</v>
      </c>
      <c r="J114" s="6">
        <f t="shared" si="18"/>
        <v>0</v>
      </c>
      <c r="K114" s="6">
        <f t="shared" si="18"/>
        <v>0</v>
      </c>
      <c r="L114" s="6">
        <f t="shared" si="18"/>
        <v>0</v>
      </c>
      <c r="M114" s="6">
        <f t="shared" si="18"/>
        <v>0</v>
      </c>
      <c r="N114" s="6">
        <f t="shared" si="18"/>
        <v>0</v>
      </c>
      <c r="O114" s="6">
        <f>SUM(O112:O113)</f>
        <v>6120</v>
      </c>
    </row>
    <row r="115" spans="1:15" x14ac:dyDescent="0.2">
      <c r="A115" s="5"/>
      <c r="B115" s="5" t="s">
        <v>20</v>
      </c>
      <c r="C115" s="6">
        <v>68</v>
      </c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>
        <f>SUM(C115:N115)</f>
        <v>68</v>
      </c>
    </row>
    <row r="116" spans="1:15" x14ac:dyDescent="0.2">
      <c r="A116" s="13"/>
      <c r="B116" s="2"/>
      <c r="C116" s="16"/>
      <c r="D116" s="16"/>
      <c r="E116" s="16"/>
      <c r="F116" s="16"/>
      <c r="G116" s="16"/>
      <c r="H116" s="16"/>
      <c r="I116" s="16"/>
      <c r="J116" s="16"/>
      <c r="K116" s="16"/>
      <c r="L116" s="16"/>
      <c r="M116" s="16"/>
      <c r="N116" s="16"/>
      <c r="O116" s="16"/>
    </row>
    <row r="117" spans="1:15" x14ac:dyDescent="0.2">
      <c r="A117" s="3"/>
      <c r="B117" s="4" t="s">
        <v>3</v>
      </c>
      <c r="C117" s="4" t="s">
        <v>4</v>
      </c>
      <c r="D117" s="4" t="s">
        <v>5</v>
      </c>
      <c r="E117" s="4" t="s">
        <v>6</v>
      </c>
      <c r="F117" s="4" t="s">
        <v>7</v>
      </c>
      <c r="G117" s="4" t="s">
        <v>8</v>
      </c>
      <c r="H117" s="4" t="s">
        <v>9</v>
      </c>
      <c r="I117" s="4" t="s">
        <v>10</v>
      </c>
      <c r="J117" s="4" t="s">
        <v>11</v>
      </c>
      <c r="K117" s="4" t="s">
        <v>12</v>
      </c>
      <c r="L117" s="4" t="s">
        <v>13</v>
      </c>
      <c r="M117" s="4" t="s">
        <v>14</v>
      </c>
      <c r="N117" s="4" t="s">
        <v>15</v>
      </c>
      <c r="O117" s="4" t="s">
        <v>16</v>
      </c>
    </row>
    <row r="118" spans="1:15" x14ac:dyDescent="0.2">
      <c r="A118" s="5"/>
      <c r="B118" s="5" t="s">
        <v>17</v>
      </c>
      <c r="C118" s="6">
        <v>52108</v>
      </c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>
        <f>SUM(C118:N118)</f>
        <v>52108</v>
      </c>
    </row>
    <row r="119" spans="1:15" x14ac:dyDescent="0.2">
      <c r="A119" s="36" t="s">
        <v>36</v>
      </c>
      <c r="B119" s="5" t="s">
        <v>19</v>
      </c>
      <c r="C119" s="6">
        <v>54845</v>
      </c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>
        <f>SUM(C119:N119)</f>
        <v>54845</v>
      </c>
    </row>
    <row r="120" spans="1:15" x14ac:dyDescent="0.2">
      <c r="A120" s="35" t="s">
        <v>27</v>
      </c>
      <c r="B120" s="5" t="s">
        <v>16</v>
      </c>
      <c r="C120" s="6">
        <f t="shared" ref="C120:N120" si="19">SUM(C118:C119)</f>
        <v>106953</v>
      </c>
      <c r="D120" s="6">
        <f t="shared" si="19"/>
        <v>0</v>
      </c>
      <c r="E120" s="6">
        <f t="shared" si="19"/>
        <v>0</v>
      </c>
      <c r="F120" s="6">
        <f t="shared" si="19"/>
        <v>0</v>
      </c>
      <c r="G120" s="6">
        <f t="shared" si="19"/>
        <v>0</v>
      </c>
      <c r="H120" s="6">
        <f t="shared" si="19"/>
        <v>0</v>
      </c>
      <c r="I120" s="6">
        <f t="shared" si="19"/>
        <v>0</v>
      </c>
      <c r="J120" s="6">
        <f t="shared" si="19"/>
        <v>0</v>
      </c>
      <c r="K120" s="6">
        <f t="shared" si="19"/>
        <v>0</v>
      </c>
      <c r="L120" s="6">
        <f t="shared" si="19"/>
        <v>0</v>
      </c>
      <c r="M120" s="6">
        <f t="shared" si="19"/>
        <v>0</v>
      </c>
      <c r="N120" s="6">
        <f t="shared" si="19"/>
        <v>0</v>
      </c>
      <c r="O120" s="6">
        <f>SUM(O118:O119)</f>
        <v>106953</v>
      </c>
    </row>
    <row r="121" spans="1:15" x14ac:dyDescent="0.2">
      <c r="A121" s="5"/>
      <c r="B121" s="5" t="s">
        <v>20</v>
      </c>
      <c r="C121" s="6">
        <v>855</v>
      </c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>
        <f>SUM(C121:N121)</f>
        <v>855</v>
      </c>
    </row>
    <row r="122" spans="1:15" x14ac:dyDescent="0.2">
      <c r="A122" s="13"/>
      <c r="B122" s="2"/>
      <c r="C122" s="16"/>
      <c r="D122" s="16"/>
      <c r="E122" s="16"/>
      <c r="F122" s="16"/>
      <c r="G122" s="16"/>
      <c r="H122" s="16"/>
      <c r="I122" s="16"/>
      <c r="J122" s="16"/>
      <c r="K122" s="16"/>
      <c r="L122" s="16"/>
      <c r="M122" s="16"/>
      <c r="N122" s="16"/>
      <c r="O122" s="16"/>
    </row>
    <row r="123" spans="1:15" x14ac:dyDescent="0.2">
      <c r="A123" s="3"/>
      <c r="B123" s="4" t="s">
        <v>3</v>
      </c>
      <c r="C123" s="4" t="s">
        <v>4</v>
      </c>
      <c r="D123" s="4" t="s">
        <v>5</v>
      </c>
      <c r="E123" s="4" t="s">
        <v>6</v>
      </c>
      <c r="F123" s="4" t="s">
        <v>7</v>
      </c>
      <c r="G123" s="4" t="s">
        <v>8</v>
      </c>
      <c r="H123" s="4" t="s">
        <v>9</v>
      </c>
      <c r="I123" s="4" t="s">
        <v>10</v>
      </c>
      <c r="J123" s="4" t="s">
        <v>11</v>
      </c>
      <c r="K123" s="4" t="s">
        <v>12</v>
      </c>
      <c r="L123" s="4" t="s">
        <v>13</v>
      </c>
      <c r="M123" s="4" t="s">
        <v>14</v>
      </c>
      <c r="N123" s="4" t="s">
        <v>15</v>
      </c>
      <c r="O123" s="4" t="s">
        <v>16</v>
      </c>
    </row>
    <row r="124" spans="1:15" x14ac:dyDescent="0.2">
      <c r="A124" s="5"/>
      <c r="B124" s="5" t="s">
        <v>17</v>
      </c>
      <c r="C124" s="6">
        <v>1211</v>
      </c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>
        <f>SUM(C124:N124)</f>
        <v>1211</v>
      </c>
    </row>
    <row r="125" spans="1:15" x14ac:dyDescent="0.2">
      <c r="A125" s="36" t="s">
        <v>37</v>
      </c>
      <c r="B125" s="5" t="s">
        <v>19</v>
      </c>
      <c r="C125" s="6">
        <v>1491</v>
      </c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>
        <f>SUM(C125:N125)</f>
        <v>1491</v>
      </c>
    </row>
    <row r="126" spans="1:15" x14ac:dyDescent="0.2">
      <c r="A126" s="35" t="s">
        <v>28</v>
      </c>
      <c r="B126" s="5" t="s">
        <v>16</v>
      </c>
      <c r="C126" s="6">
        <f t="shared" ref="C126:N126" si="20">SUM(C124:C125)</f>
        <v>2702</v>
      </c>
      <c r="D126" s="6">
        <f t="shared" si="20"/>
        <v>0</v>
      </c>
      <c r="E126" s="6">
        <f t="shared" si="20"/>
        <v>0</v>
      </c>
      <c r="F126" s="6">
        <f t="shared" si="20"/>
        <v>0</v>
      </c>
      <c r="G126" s="6">
        <f t="shared" si="20"/>
        <v>0</v>
      </c>
      <c r="H126" s="6">
        <f t="shared" si="20"/>
        <v>0</v>
      </c>
      <c r="I126" s="6">
        <f t="shared" si="20"/>
        <v>0</v>
      </c>
      <c r="J126" s="6">
        <f t="shared" si="20"/>
        <v>0</v>
      </c>
      <c r="K126" s="6">
        <f t="shared" si="20"/>
        <v>0</v>
      </c>
      <c r="L126" s="6">
        <f t="shared" si="20"/>
        <v>0</v>
      </c>
      <c r="M126" s="6">
        <f t="shared" si="20"/>
        <v>0</v>
      </c>
      <c r="N126" s="6">
        <f t="shared" si="20"/>
        <v>0</v>
      </c>
      <c r="O126" s="6">
        <f>SUM(O124:O125)</f>
        <v>2702</v>
      </c>
    </row>
    <row r="127" spans="1:15" x14ac:dyDescent="0.2">
      <c r="A127" s="5"/>
      <c r="B127" s="5" t="s">
        <v>20</v>
      </c>
      <c r="C127" s="6">
        <v>201</v>
      </c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>
        <f>SUM(C127:N127)</f>
        <v>201</v>
      </c>
    </row>
    <row r="128" spans="1:15" x14ac:dyDescent="0.2">
      <c r="A128" s="13"/>
      <c r="B128" s="2"/>
      <c r="C128" s="16"/>
      <c r="D128" s="16"/>
      <c r="E128" s="16"/>
      <c r="F128" s="16"/>
      <c r="G128" s="16"/>
      <c r="H128" s="16"/>
      <c r="I128" s="16"/>
      <c r="J128" s="16"/>
      <c r="K128" s="16"/>
      <c r="L128" s="16"/>
      <c r="M128" s="16"/>
      <c r="N128" s="16"/>
      <c r="O128" s="16"/>
    </row>
    <row r="129" spans="1:15" x14ac:dyDescent="0.2">
      <c r="A129" s="3"/>
      <c r="B129" s="4" t="s">
        <v>3</v>
      </c>
      <c r="C129" s="4" t="s">
        <v>4</v>
      </c>
      <c r="D129" s="4" t="s">
        <v>5</v>
      </c>
      <c r="E129" s="4" t="s">
        <v>6</v>
      </c>
      <c r="F129" s="4" t="s">
        <v>7</v>
      </c>
      <c r="G129" s="4" t="s">
        <v>8</v>
      </c>
      <c r="H129" s="4" t="s">
        <v>9</v>
      </c>
      <c r="I129" s="4" t="s">
        <v>10</v>
      </c>
      <c r="J129" s="4" t="s">
        <v>11</v>
      </c>
      <c r="K129" s="4" t="s">
        <v>12</v>
      </c>
      <c r="L129" s="4" t="s">
        <v>13</v>
      </c>
      <c r="M129" s="4" t="s">
        <v>14</v>
      </c>
      <c r="N129" s="4" t="s">
        <v>15</v>
      </c>
      <c r="O129" s="4" t="s">
        <v>16</v>
      </c>
    </row>
    <row r="130" spans="1:15" x14ac:dyDescent="0.2">
      <c r="A130" s="5"/>
      <c r="B130" s="5" t="s">
        <v>17</v>
      </c>
      <c r="C130" s="6">
        <v>517</v>
      </c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>
        <f>SUM(C130:N130)</f>
        <v>517</v>
      </c>
    </row>
    <row r="131" spans="1:15" x14ac:dyDescent="0.2">
      <c r="A131" s="36" t="s">
        <v>38</v>
      </c>
      <c r="B131" s="5" t="s">
        <v>19</v>
      </c>
      <c r="C131" s="6">
        <v>1746</v>
      </c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>
        <f>SUM(C131:N131)</f>
        <v>1746</v>
      </c>
    </row>
    <row r="132" spans="1:15" x14ac:dyDescent="0.2">
      <c r="A132" s="35" t="s">
        <v>29</v>
      </c>
      <c r="B132" s="5" t="s">
        <v>16</v>
      </c>
      <c r="C132" s="6">
        <f t="shared" ref="C132:M132" si="21">SUM(C130:C131)</f>
        <v>2263</v>
      </c>
      <c r="D132" s="6">
        <f t="shared" si="21"/>
        <v>0</v>
      </c>
      <c r="E132" s="6">
        <f t="shared" si="21"/>
        <v>0</v>
      </c>
      <c r="F132" s="6">
        <f t="shared" si="21"/>
        <v>0</v>
      </c>
      <c r="G132" s="6">
        <f t="shared" si="21"/>
        <v>0</v>
      </c>
      <c r="H132" s="6">
        <f t="shared" si="21"/>
        <v>0</v>
      </c>
      <c r="I132" s="6">
        <f t="shared" si="21"/>
        <v>0</v>
      </c>
      <c r="J132" s="6">
        <f t="shared" si="21"/>
        <v>0</v>
      </c>
      <c r="K132" s="6">
        <f t="shared" si="21"/>
        <v>0</v>
      </c>
      <c r="L132" s="6">
        <f t="shared" si="21"/>
        <v>0</v>
      </c>
      <c r="M132" s="6">
        <f t="shared" si="21"/>
        <v>0</v>
      </c>
      <c r="N132" s="6">
        <f>SUM(N130:N131)</f>
        <v>0</v>
      </c>
      <c r="O132" s="6">
        <f>SUM(O130:O131)</f>
        <v>2263</v>
      </c>
    </row>
    <row r="133" spans="1:15" x14ac:dyDescent="0.2">
      <c r="A133" s="5"/>
      <c r="B133" s="5" t="s">
        <v>20</v>
      </c>
      <c r="C133" s="6">
        <v>80</v>
      </c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>
        <f>SUM(C133:N133)</f>
        <v>80</v>
      </c>
    </row>
    <row r="134" spans="1:15" x14ac:dyDescent="0.2">
      <c r="A134" s="13"/>
      <c r="B134" s="2"/>
      <c r="C134" s="16"/>
      <c r="D134" s="16"/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6"/>
    </row>
    <row r="135" spans="1:15" x14ac:dyDescent="0.2">
      <c r="A135" s="3"/>
      <c r="B135" s="4" t="s">
        <v>3</v>
      </c>
      <c r="C135" s="4" t="s">
        <v>4</v>
      </c>
      <c r="D135" s="4" t="s">
        <v>5</v>
      </c>
      <c r="E135" s="4" t="s">
        <v>6</v>
      </c>
      <c r="F135" s="4" t="s">
        <v>7</v>
      </c>
      <c r="G135" s="4" t="s">
        <v>8</v>
      </c>
      <c r="H135" s="4" t="s">
        <v>9</v>
      </c>
      <c r="I135" s="4" t="s">
        <v>10</v>
      </c>
      <c r="J135" s="4" t="s">
        <v>11</v>
      </c>
      <c r="K135" s="4" t="s">
        <v>12</v>
      </c>
      <c r="L135" s="4" t="s">
        <v>13</v>
      </c>
      <c r="M135" s="4" t="s">
        <v>14</v>
      </c>
      <c r="N135" s="4" t="s">
        <v>15</v>
      </c>
      <c r="O135" s="4" t="s">
        <v>16</v>
      </c>
    </row>
    <row r="136" spans="1:15" x14ac:dyDescent="0.2">
      <c r="A136" s="5"/>
      <c r="B136" s="5" t="s">
        <v>17</v>
      </c>
      <c r="C136" s="6">
        <v>591</v>
      </c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>
        <f>SUM(C136:N136)</f>
        <v>591</v>
      </c>
    </row>
    <row r="137" spans="1:15" x14ac:dyDescent="0.2">
      <c r="A137" s="36" t="s">
        <v>39</v>
      </c>
      <c r="B137" s="5" t="s">
        <v>19</v>
      </c>
      <c r="C137" s="6">
        <v>902</v>
      </c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>
        <f>SUM(C137:N137)</f>
        <v>902</v>
      </c>
    </row>
    <row r="138" spans="1:15" x14ac:dyDescent="0.2">
      <c r="A138" s="36" t="s">
        <v>40</v>
      </c>
      <c r="B138" s="5" t="s">
        <v>16</v>
      </c>
      <c r="C138" s="6">
        <f t="shared" ref="C138:N138" si="22">SUM(C136:C137)</f>
        <v>1493</v>
      </c>
      <c r="D138" s="6">
        <f t="shared" si="22"/>
        <v>0</v>
      </c>
      <c r="E138" s="6">
        <f t="shared" si="22"/>
        <v>0</v>
      </c>
      <c r="F138" s="6">
        <f t="shared" si="22"/>
        <v>0</v>
      </c>
      <c r="G138" s="6">
        <f t="shared" si="22"/>
        <v>0</v>
      </c>
      <c r="H138" s="6">
        <f t="shared" si="22"/>
        <v>0</v>
      </c>
      <c r="I138" s="6">
        <f t="shared" si="22"/>
        <v>0</v>
      </c>
      <c r="J138" s="6">
        <f t="shared" si="22"/>
        <v>0</v>
      </c>
      <c r="K138" s="6">
        <f t="shared" si="22"/>
        <v>0</v>
      </c>
      <c r="L138" s="6">
        <f t="shared" si="22"/>
        <v>0</v>
      </c>
      <c r="M138" s="6">
        <f t="shared" si="22"/>
        <v>0</v>
      </c>
      <c r="N138" s="6">
        <f t="shared" si="22"/>
        <v>0</v>
      </c>
      <c r="O138" s="6">
        <f>SUM(O136:O137)</f>
        <v>1493</v>
      </c>
    </row>
    <row r="139" spans="1:15" x14ac:dyDescent="0.2">
      <c r="A139" s="36" t="s">
        <v>30</v>
      </c>
      <c r="B139" s="5" t="s">
        <v>20</v>
      </c>
      <c r="C139" s="6">
        <v>296</v>
      </c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>
        <f>SUM(C139:N139)</f>
        <v>296</v>
      </c>
    </row>
    <row r="140" spans="1:15" x14ac:dyDescent="0.2">
      <c r="A140" s="13"/>
      <c r="B140" s="2"/>
      <c r="C140" s="16"/>
      <c r="D140" s="16"/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6"/>
    </row>
    <row r="141" spans="1:15" x14ac:dyDescent="0.2">
      <c r="A141" s="3"/>
      <c r="B141" s="4" t="s">
        <v>3</v>
      </c>
      <c r="C141" s="4" t="s">
        <v>4</v>
      </c>
      <c r="D141" s="4" t="s">
        <v>5</v>
      </c>
      <c r="E141" s="4" t="s">
        <v>6</v>
      </c>
      <c r="F141" s="4" t="s">
        <v>7</v>
      </c>
      <c r="G141" s="4" t="s">
        <v>8</v>
      </c>
      <c r="H141" s="4" t="s">
        <v>9</v>
      </c>
      <c r="I141" s="4" t="s">
        <v>10</v>
      </c>
      <c r="J141" s="4" t="s">
        <v>11</v>
      </c>
      <c r="K141" s="4" t="s">
        <v>12</v>
      </c>
      <c r="L141" s="4" t="s">
        <v>13</v>
      </c>
      <c r="M141" s="4" t="s">
        <v>14</v>
      </c>
      <c r="N141" s="4" t="s">
        <v>15</v>
      </c>
      <c r="O141" s="4" t="s">
        <v>16</v>
      </c>
    </row>
    <row r="142" spans="1:15" x14ac:dyDescent="0.2">
      <c r="A142" s="5"/>
      <c r="B142" s="5" t="s">
        <v>17</v>
      </c>
      <c r="C142" s="6">
        <v>860</v>
      </c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>
        <f>SUM(C142:N142)</f>
        <v>860</v>
      </c>
    </row>
    <row r="143" spans="1:15" x14ac:dyDescent="0.2">
      <c r="A143" s="36" t="s">
        <v>41</v>
      </c>
      <c r="B143" s="5" t="s">
        <v>19</v>
      </c>
      <c r="C143" s="6">
        <v>898</v>
      </c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>
        <f>SUM(C143:N143)</f>
        <v>898</v>
      </c>
    </row>
    <row r="144" spans="1:15" x14ac:dyDescent="0.2">
      <c r="A144" s="36" t="s">
        <v>31</v>
      </c>
      <c r="B144" s="5" t="s">
        <v>16</v>
      </c>
      <c r="C144" s="6">
        <f t="shared" ref="C144:L144" si="23">SUM(C142:C143)</f>
        <v>1758</v>
      </c>
      <c r="D144" s="6">
        <f t="shared" si="23"/>
        <v>0</v>
      </c>
      <c r="E144" s="6">
        <f t="shared" si="23"/>
        <v>0</v>
      </c>
      <c r="F144" s="6">
        <f t="shared" si="23"/>
        <v>0</v>
      </c>
      <c r="G144" s="6">
        <f>SUM(G142:G143)</f>
        <v>0</v>
      </c>
      <c r="H144" s="6">
        <f t="shared" si="23"/>
        <v>0</v>
      </c>
      <c r="I144" s="6">
        <f t="shared" si="23"/>
        <v>0</v>
      </c>
      <c r="J144" s="6">
        <f t="shared" si="23"/>
        <v>0</v>
      </c>
      <c r="K144" s="6">
        <f t="shared" si="23"/>
        <v>0</v>
      </c>
      <c r="L144" s="6">
        <f t="shared" si="23"/>
        <v>0</v>
      </c>
      <c r="M144" s="6">
        <f>SUM(M142:M143)</f>
        <v>0</v>
      </c>
      <c r="N144" s="6">
        <f>SUM(N142:N143)</f>
        <v>0</v>
      </c>
      <c r="O144" s="6">
        <f>SUM(O142:O143)</f>
        <v>1758</v>
      </c>
    </row>
    <row r="145" spans="1:15" x14ac:dyDescent="0.2">
      <c r="A145" s="5"/>
      <c r="B145" s="5" t="s">
        <v>20</v>
      </c>
      <c r="C145" s="6">
        <v>18</v>
      </c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>
        <f>SUM(C145:N145)</f>
        <v>18</v>
      </c>
    </row>
    <row r="146" spans="1:15" x14ac:dyDescent="0.2">
      <c r="A146" s="2"/>
      <c r="B146" s="2"/>
      <c r="C146" s="16"/>
      <c r="D146" s="16"/>
      <c r="E146" s="16"/>
      <c r="F146" s="16"/>
      <c r="G146" s="16"/>
      <c r="H146" s="16"/>
      <c r="I146" s="16"/>
      <c r="J146" s="16"/>
      <c r="K146" s="16"/>
      <c r="L146" s="16"/>
      <c r="M146" s="16"/>
      <c r="N146" s="16"/>
      <c r="O146" s="16"/>
    </row>
    <row r="147" spans="1:15" x14ac:dyDescent="0.2">
      <c r="A147" s="17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">
      <c r="A148" s="17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</row>
    <row r="149" spans="1:15" x14ac:dyDescent="0.2">
      <c r="A149" s="17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9"/>
      <c r="M149" s="2"/>
      <c r="N149" s="2"/>
      <c r="O149" s="18" t="s">
        <v>44</v>
      </c>
    </row>
    <row r="156" spans="1:15" x14ac:dyDescent="0.2">
      <c r="B156" s="9" t="s">
        <v>22</v>
      </c>
      <c r="C156" s="9" t="s">
        <v>45</v>
      </c>
      <c r="D156" s="9" t="s">
        <v>46</v>
      </c>
      <c r="E156" s="9" t="s">
        <v>47</v>
      </c>
      <c r="F156" s="9" t="s">
        <v>48</v>
      </c>
      <c r="G156" s="9" t="s">
        <v>49</v>
      </c>
      <c r="H156" s="9" t="s">
        <v>50</v>
      </c>
      <c r="I156" s="9" t="s">
        <v>51</v>
      </c>
      <c r="J156" s="9" t="s">
        <v>52</v>
      </c>
      <c r="K156" s="9" t="s">
        <v>53</v>
      </c>
      <c r="L156" s="9" t="s">
        <v>54</v>
      </c>
      <c r="M156" s="9" t="s">
        <v>55</v>
      </c>
      <c r="N156" s="9" t="s">
        <v>56</v>
      </c>
    </row>
    <row r="157" spans="1:15" x14ac:dyDescent="0.2">
      <c r="B157" s="9" t="s">
        <v>25</v>
      </c>
      <c r="C157" s="11">
        <f t="shared" ref="C157:N157" si="24">+C58+C108</f>
        <v>363192</v>
      </c>
      <c r="D157" s="11">
        <f t="shared" si="24"/>
        <v>0</v>
      </c>
      <c r="E157" s="11">
        <f t="shared" si="24"/>
        <v>0</v>
      </c>
      <c r="F157" s="11">
        <f t="shared" si="24"/>
        <v>0</v>
      </c>
      <c r="G157" s="11">
        <f t="shared" si="24"/>
        <v>0</v>
      </c>
      <c r="H157" s="11">
        <f t="shared" si="24"/>
        <v>0</v>
      </c>
      <c r="I157" s="11">
        <f t="shared" si="24"/>
        <v>0</v>
      </c>
      <c r="J157" s="11">
        <f t="shared" si="24"/>
        <v>0</v>
      </c>
      <c r="K157" s="11">
        <f t="shared" si="24"/>
        <v>0</v>
      </c>
      <c r="L157" s="11">
        <f t="shared" si="24"/>
        <v>0</v>
      </c>
      <c r="M157" s="11">
        <f t="shared" si="24"/>
        <v>0</v>
      </c>
      <c r="N157" s="11">
        <f t="shared" si="24"/>
        <v>0</v>
      </c>
      <c r="O157" s="8"/>
    </row>
    <row r="158" spans="1:15" x14ac:dyDescent="0.2">
      <c r="B158" s="9" t="s">
        <v>26</v>
      </c>
      <c r="C158" s="11">
        <f t="shared" ref="C158:N158" si="25">+C64+C114</f>
        <v>56431</v>
      </c>
      <c r="D158" s="11">
        <f t="shared" si="25"/>
        <v>0</v>
      </c>
      <c r="E158" s="11">
        <f t="shared" si="25"/>
        <v>0</v>
      </c>
      <c r="F158" s="11">
        <f t="shared" si="25"/>
        <v>0</v>
      </c>
      <c r="G158" s="11">
        <f t="shared" si="25"/>
        <v>0</v>
      </c>
      <c r="H158" s="11">
        <f t="shared" si="25"/>
        <v>0</v>
      </c>
      <c r="I158" s="11">
        <f t="shared" si="25"/>
        <v>0</v>
      </c>
      <c r="J158" s="11">
        <f t="shared" si="25"/>
        <v>0</v>
      </c>
      <c r="K158" s="11">
        <f t="shared" si="25"/>
        <v>0</v>
      </c>
      <c r="L158" s="11">
        <f t="shared" si="25"/>
        <v>0</v>
      </c>
      <c r="M158" s="11">
        <f t="shared" si="25"/>
        <v>0</v>
      </c>
      <c r="N158" s="11">
        <f t="shared" si="25"/>
        <v>0</v>
      </c>
      <c r="O158" s="8"/>
    </row>
    <row r="159" spans="1:15" x14ac:dyDescent="0.2">
      <c r="B159" s="9" t="s">
        <v>27</v>
      </c>
      <c r="C159" s="11">
        <f t="shared" ref="C159:N159" si="26">+C70+C120</f>
        <v>629703</v>
      </c>
      <c r="D159" s="11">
        <f t="shared" si="26"/>
        <v>0</v>
      </c>
      <c r="E159" s="11">
        <f t="shared" si="26"/>
        <v>0</v>
      </c>
      <c r="F159" s="11">
        <f t="shared" si="26"/>
        <v>0</v>
      </c>
      <c r="G159" s="11">
        <f t="shared" si="26"/>
        <v>0</v>
      </c>
      <c r="H159" s="11">
        <f t="shared" si="26"/>
        <v>0</v>
      </c>
      <c r="I159" s="11">
        <f t="shared" si="26"/>
        <v>0</v>
      </c>
      <c r="J159" s="11">
        <f t="shared" si="26"/>
        <v>0</v>
      </c>
      <c r="K159" s="11">
        <f t="shared" si="26"/>
        <v>0</v>
      </c>
      <c r="L159" s="11">
        <f t="shared" si="26"/>
        <v>0</v>
      </c>
      <c r="M159" s="11">
        <f t="shared" si="26"/>
        <v>0</v>
      </c>
      <c r="N159" s="11">
        <f t="shared" si="26"/>
        <v>0</v>
      </c>
      <c r="O159" s="8"/>
    </row>
    <row r="160" spans="1:15" x14ac:dyDescent="0.2">
      <c r="B160" s="9" t="s">
        <v>28</v>
      </c>
      <c r="C160" s="11">
        <f t="shared" ref="C160:N160" si="27">+C76+C126</f>
        <v>78580</v>
      </c>
      <c r="D160" s="11">
        <f t="shared" si="27"/>
        <v>0</v>
      </c>
      <c r="E160" s="11">
        <f t="shared" si="27"/>
        <v>0</v>
      </c>
      <c r="F160" s="11">
        <f t="shared" si="27"/>
        <v>0</v>
      </c>
      <c r="G160" s="11">
        <f t="shared" si="27"/>
        <v>0</v>
      </c>
      <c r="H160" s="11">
        <f t="shared" si="27"/>
        <v>0</v>
      </c>
      <c r="I160" s="11">
        <f t="shared" si="27"/>
        <v>0</v>
      </c>
      <c r="J160" s="11">
        <f t="shared" si="27"/>
        <v>0</v>
      </c>
      <c r="K160" s="11">
        <f t="shared" si="27"/>
        <v>0</v>
      </c>
      <c r="L160" s="11">
        <f t="shared" si="27"/>
        <v>0</v>
      </c>
      <c r="M160" s="11">
        <f t="shared" si="27"/>
        <v>0</v>
      </c>
      <c r="N160" s="11">
        <f t="shared" si="27"/>
        <v>0</v>
      </c>
      <c r="O160" s="8"/>
    </row>
    <row r="161" spans="2:15" x14ac:dyDescent="0.2">
      <c r="B161" s="9" t="s">
        <v>29</v>
      </c>
      <c r="C161" s="11">
        <f t="shared" ref="C161:N161" si="28">+C82+C132</f>
        <v>149205</v>
      </c>
      <c r="D161" s="11">
        <f t="shared" si="28"/>
        <v>0</v>
      </c>
      <c r="E161" s="11">
        <f t="shared" si="28"/>
        <v>0</v>
      </c>
      <c r="F161" s="11">
        <f t="shared" si="28"/>
        <v>0</v>
      </c>
      <c r="G161" s="11">
        <f t="shared" si="28"/>
        <v>0</v>
      </c>
      <c r="H161" s="11">
        <f t="shared" si="28"/>
        <v>0</v>
      </c>
      <c r="I161" s="11">
        <f t="shared" si="28"/>
        <v>0</v>
      </c>
      <c r="J161" s="11">
        <f t="shared" si="28"/>
        <v>0</v>
      </c>
      <c r="K161" s="11">
        <f t="shared" si="28"/>
        <v>0</v>
      </c>
      <c r="L161" s="11">
        <f t="shared" si="28"/>
        <v>0</v>
      </c>
      <c r="M161" s="11">
        <f t="shared" si="28"/>
        <v>0</v>
      </c>
      <c r="N161" s="11">
        <f t="shared" si="28"/>
        <v>0</v>
      </c>
      <c r="O161" s="8"/>
    </row>
    <row r="162" spans="2:15" x14ac:dyDescent="0.2">
      <c r="B162" s="9" t="s">
        <v>30</v>
      </c>
      <c r="C162" s="11">
        <f t="shared" ref="C162:N162" si="29">+C88+C138</f>
        <v>6221</v>
      </c>
      <c r="D162" s="11">
        <f t="shared" si="29"/>
        <v>0</v>
      </c>
      <c r="E162" s="11">
        <f t="shared" si="29"/>
        <v>0</v>
      </c>
      <c r="F162" s="11">
        <f t="shared" si="29"/>
        <v>0</v>
      </c>
      <c r="G162" s="11">
        <f t="shared" si="29"/>
        <v>0</v>
      </c>
      <c r="H162" s="11">
        <f t="shared" si="29"/>
        <v>0</v>
      </c>
      <c r="I162" s="11">
        <f t="shared" si="29"/>
        <v>0</v>
      </c>
      <c r="J162" s="11">
        <f t="shared" si="29"/>
        <v>0</v>
      </c>
      <c r="K162" s="11">
        <f t="shared" si="29"/>
        <v>0</v>
      </c>
      <c r="L162" s="11">
        <f t="shared" si="29"/>
        <v>0</v>
      </c>
      <c r="M162" s="11">
        <f t="shared" si="29"/>
        <v>0</v>
      </c>
      <c r="N162" s="11">
        <f t="shared" si="29"/>
        <v>0</v>
      </c>
      <c r="O162" s="8"/>
    </row>
    <row r="163" spans="2:15" x14ac:dyDescent="0.2">
      <c r="B163" s="9" t="s">
        <v>31</v>
      </c>
      <c r="C163" s="11">
        <f t="shared" ref="C163:N163" si="30">+C94+C144</f>
        <v>5640</v>
      </c>
      <c r="D163" s="11">
        <f t="shared" si="30"/>
        <v>0</v>
      </c>
      <c r="E163" s="11">
        <f t="shared" si="30"/>
        <v>0</v>
      </c>
      <c r="F163" s="11">
        <f t="shared" si="30"/>
        <v>0</v>
      </c>
      <c r="G163" s="11">
        <f t="shared" si="30"/>
        <v>0</v>
      </c>
      <c r="H163" s="11">
        <f t="shared" si="30"/>
        <v>0</v>
      </c>
      <c r="I163" s="11">
        <f t="shared" si="30"/>
        <v>0</v>
      </c>
      <c r="J163" s="11">
        <f t="shared" si="30"/>
        <v>0</v>
      </c>
      <c r="K163" s="11">
        <f t="shared" si="30"/>
        <v>0</v>
      </c>
      <c r="L163" s="11">
        <f t="shared" si="30"/>
        <v>0</v>
      </c>
      <c r="M163" s="11">
        <f t="shared" si="30"/>
        <v>0</v>
      </c>
      <c r="N163" s="11">
        <f t="shared" si="30"/>
        <v>0</v>
      </c>
      <c r="O163" s="8"/>
    </row>
    <row r="180" spans="3:15" x14ac:dyDescent="0.2">
      <c r="O180" s="33"/>
    </row>
    <row r="181" spans="3:15" x14ac:dyDescent="0.2">
      <c r="C181" s="9" t="s">
        <v>22</v>
      </c>
      <c r="D181" s="9" t="s">
        <v>68</v>
      </c>
      <c r="E181" s="9" t="s">
        <v>81</v>
      </c>
    </row>
    <row r="182" spans="3:15" x14ac:dyDescent="0.2">
      <c r="C182" s="9" t="s">
        <v>25</v>
      </c>
      <c r="D182" s="31">
        <v>251094</v>
      </c>
      <c r="E182" s="31">
        <f>+O108+O58</f>
        <v>363192</v>
      </c>
      <c r="H182" s="8"/>
    </row>
    <row r="183" spans="3:15" x14ac:dyDescent="0.2">
      <c r="C183" s="9" t="s">
        <v>26</v>
      </c>
      <c r="D183" s="31">
        <v>25318</v>
      </c>
      <c r="E183" s="31">
        <f>+O114+O64</f>
        <v>56431</v>
      </c>
      <c r="H183" s="8"/>
      <c r="I183" s="27"/>
    </row>
    <row r="184" spans="3:15" x14ac:dyDescent="0.2">
      <c r="C184" s="9" t="s">
        <v>27</v>
      </c>
      <c r="D184" s="31">
        <v>187508</v>
      </c>
      <c r="E184" s="31">
        <f>+O120+O70</f>
        <v>629703</v>
      </c>
      <c r="H184" s="8"/>
      <c r="I184" s="27"/>
    </row>
    <row r="185" spans="3:15" x14ac:dyDescent="0.2">
      <c r="C185" s="9" t="s">
        <v>28</v>
      </c>
      <c r="D185" s="31">
        <v>11044</v>
      </c>
      <c r="E185" s="31">
        <f>+O126+O76</f>
        <v>78580</v>
      </c>
      <c r="H185" s="8"/>
      <c r="I185" s="27"/>
    </row>
    <row r="186" spans="3:15" x14ac:dyDescent="0.2">
      <c r="C186" s="9" t="s">
        <v>29</v>
      </c>
      <c r="D186" s="31">
        <v>145639</v>
      </c>
      <c r="E186" s="31">
        <f>+O132+O82</f>
        <v>149205</v>
      </c>
      <c r="H186" s="8"/>
      <c r="I186" s="27"/>
    </row>
    <row r="187" spans="3:15" x14ac:dyDescent="0.2">
      <c r="C187" s="9" t="s">
        <v>30</v>
      </c>
      <c r="D187" s="31">
        <v>5174</v>
      </c>
      <c r="E187" s="31">
        <f>+O138+O88</f>
        <v>6221</v>
      </c>
      <c r="H187" s="8"/>
      <c r="I187" s="27"/>
    </row>
    <row r="188" spans="3:15" x14ac:dyDescent="0.2">
      <c r="C188" s="9" t="s">
        <v>31</v>
      </c>
      <c r="D188" s="31">
        <v>266</v>
      </c>
      <c r="E188" s="31">
        <f>+O144+O94</f>
        <v>5640</v>
      </c>
      <c r="H188" s="8"/>
      <c r="I188" s="27"/>
    </row>
    <row r="189" spans="3:15" x14ac:dyDescent="0.2">
      <c r="D189" s="38">
        <f>SUM(D182:D188)</f>
        <v>626043</v>
      </c>
      <c r="E189" s="38">
        <f>SUM(E182:E188)</f>
        <v>1288972</v>
      </c>
      <c r="F189" s="28">
        <f>+E189/D189-1</f>
        <v>1.0589192755130239</v>
      </c>
      <c r="I189" s="27"/>
    </row>
    <row r="202" spans="1:15" x14ac:dyDescent="0.2">
      <c r="O202" s="18" t="s">
        <v>57</v>
      </c>
    </row>
    <row r="204" spans="1:15" x14ac:dyDescent="0.2">
      <c r="A204" s="44" t="s">
        <v>82</v>
      </c>
      <c r="B204" s="45"/>
      <c r="C204" s="45"/>
      <c r="D204" s="45"/>
      <c r="E204" s="45"/>
      <c r="F204" s="45"/>
      <c r="G204" s="45"/>
      <c r="H204" s="45"/>
      <c r="I204" s="45"/>
      <c r="J204" s="45"/>
      <c r="K204" s="45"/>
      <c r="L204" s="45"/>
      <c r="M204" s="45"/>
      <c r="N204" s="45"/>
      <c r="O204" s="46"/>
    </row>
    <row r="205" spans="1:15" x14ac:dyDescent="0.2">
      <c r="A205" s="3"/>
      <c r="B205" s="4" t="s">
        <v>3</v>
      </c>
      <c r="C205" s="4" t="s">
        <v>4</v>
      </c>
      <c r="D205" s="4" t="s">
        <v>5</v>
      </c>
      <c r="E205" s="4" t="s">
        <v>6</v>
      </c>
      <c r="F205" s="4" t="s">
        <v>7</v>
      </c>
      <c r="G205" s="4" t="s">
        <v>8</v>
      </c>
      <c r="H205" s="4" t="s">
        <v>9</v>
      </c>
      <c r="I205" s="4" t="s">
        <v>10</v>
      </c>
      <c r="J205" s="4" t="s">
        <v>11</v>
      </c>
      <c r="K205" s="4" t="s">
        <v>12</v>
      </c>
      <c r="L205" s="4" t="s">
        <v>13</v>
      </c>
      <c r="M205" s="4" t="s">
        <v>14</v>
      </c>
      <c r="N205" s="4" t="s">
        <v>15</v>
      </c>
      <c r="O205" s="4" t="s">
        <v>16</v>
      </c>
    </row>
    <row r="206" spans="1:15" x14ac:dyDescent="0.2">
      <c r="A206" s="5"/>
      <c r="B206" s="5" t="s">
        <v>58</v>
      </c>
      <c r="C206" s="10">
        <v>1997</v>
      </c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6">
        <f>SUM(C206:N206)</f>
        <v>1997</v>
      </c>
    </row>
    <row r="207" spans="1:15" x14ac:dyDescent="0.2">
      <c r="A207" s="7" t="s">
        <v>59</v>
      </c>
      <c r="B207" s="5" t="s">
        <v>60</v>
      </c>
      <c r="C207" s="10">
        <v>2057</v>
      </c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O207" s="6">
        <f>SUM(C207:N207)</f>
        <v>2057</v>
      </c>
    </row>
    <row r="208" spans="1:15" x14ac:dyDescent="0.2">
      <c r="A208" s="5"/>
      <c r="B208" s="5" t="s">
        <v>16</v>
      </c>
      <c r="C208" s="6">
        <f>SUM(C206:C207)</f>
        <v>4054</v>
      </c>
      <c r="D208" s="6">
        <f>SUM(D206:D207)</f>
        <v>0</v>
      </c>
      <c r="E208" s="6">
        <f>SUM(E206:E207)</f>
        <v>0</v>
      </c>
      <c r="F208" s="6">
        <f>SUM(F206:F207)</f>
        <v>0</v>
      </c>
      <c r="G208" s="6">
        <f t="shared" ref="G208:N208" si="31">SUM(G206:G207)</f>
        <v>0</v>
      </c>
      <c r="H208" s="6">
        <f t="shared" si="31"/>
        <v>0</v>
      </c>
      <c r="I208" s="6">
        <f t="shared" si="31"/>
        <v>0</v>
      </c>
      <c r="J208" s="6">
        <f t="shared" si="31"/>
        <v>0</v>
      </c>
      <c r="K208" s="6">
        <f t="shared" si="31"/>
        <v>0</v>
      </c>
      <c r="L208" s="6">
        <f t="shared" si="31"/>
        <v>0</v>
      </c>
      <c r="M208" s="6">
        <f t="shared" si="31"/>
        <v>0</v>
      </c>
      <c r="N208" s="6">
        <f t="shared" si="31"/>
        <v>0</v>
      </c>
      <c r="O208" s="6">
        <f>SUM(O206:O207)</f>
        <v>4054</v>
      </c>
    </row>
    <row r="209" spans="1:15" x14ac:dyDescent="0.2">
      <c r="O209" s="18"/>
    </row>
    <row r="210" spans="1:15" x14ac:dyDescent="0.2">
      <c r="A210" s="42" t="s">
        <v>83</v>
      </c>
      <c r="B210" s="42"/>
      <c r="C210" s="42"/>
      <c r="D210" s="42"/>
      <c r="E210" s="42"/>
      <c r="F210" s="42"/>
      <c r="G210" s="42"/>
      <c r="H210" s="42"/>
      <c r="I210" s="42"/>
      <c r="J210" s="42"/>
      <c r="K210" s="42"/>
      <c r="L210" s="42"/>
      <c r="M210" s="42"/>
      <c r="N210" s="42"/>
      <c r="O210" s="42"/>
    </row>
    <row r="211" spans="1:15" x14ac:dyDescent="0.2">
      <c r="A211" s="3"/>
      <c r="B211" s="4" t="s">
        <v>3</v>
      </c>
      <c r="C211" s="4" t="s">
        <v>4</v>
      </c>
      <c r="D211" s="4" t="s">
        <v>5</v>
      </c>
      <c r="E211" s="4" t="s">
        <v>6</v>
      </c>
      <c r="F211" s="4" t="s">
        <v>7</v>
      </c>
      <c r="G211" s="4" t="s">
        <v>8</v>
      </c>
      <c r="H211" s="4" t="s">
        <v>9</v>
      </c>
      <c r="I211" s="4" t="s">
        <v>10</v>
      </c>
      <c r="J211" s="4" t="s">
        <v>11</v>
      </c>
      <c r="K211" s="4" t="s">
        <v>12</v>
      </c>
      <c r="L211" s="4" t="s">
        <v>13</v>
      </c>
      <c r="M211" s="4" t="s">
        <v>14</v>
      </c>
      <c r="N211" s="4" t="s">
        <v>15</v>
      </c>
      <c r="O211" s="4" t="s">
        <v>16</v>
      </c>
    </row>
    <row r="212" spans="1:15" x14ac:dyDescent="0.2">
      <c r="A212" s="5"/>
      <c r="B212" s="5" t="s">
        <v>58</v>
      </c>
      <c r="C212" s="10">
        <v>137</v>
      </c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6">
        <f>SUM(C212:N212)</f>
        <v>137</v>
      </c>
    </row>
    <row r="213" spans="1:15" x14ac:dyDescent="0.2">
      <c r="A213" s="7" t="s">
        <v>61</v>
      </c>
      <c r="B213" s="5" t="s">
        <v>60</v>
      </c>
      <c r="C213" s="10">
        <v>135</v>
      </c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6">
        <f>SUM(C213:N213)</f>
        <v>135</v>
      </c>
    </row>
    <row r="214" spans="1:15" x14ac:dyDescent="0.2">
      <c r="A214" s="5"/>
      <c r="B214" s="5" t="s">
        <v>16</v>
      </c>
      <c r="C214" s="6">
        <f>SUM(C212:C213)</f>
        <v>272</v>
      </c>
      <c r="D214" s="6">
        <f>SUM(D212:D213)</f>
        <v>0</v>
      </c>
      <c r="E214" s="6">
        <f>SUM(E212:E213)</f>
        <v>0</v>
      </c>
      <c r="F214" s="6">
        <f>SUM(F212:F213)</f>
        <v>0</v>
      </c>
      <c r="G214" s="6">
        <f t="shared" ref="G214:N214" si="32">SUM(G212:G213)</f>
        <v>0</v>
      </c>
      <c r="H214" s="6">
        <f t="shared" si="32"/>
        <v>0</v>
      </c>
      <c r="I214" s="6">
        <f t="shared" si="32"/>
        <v>0</v>
      </c>
      <c r="J214" s="6">
        <f t="shared" si="32"/>
        <v>0</v>
      </c>
      <c r="K214" s="6">
        <f t="shared" si="32"/>
        <v>0</v>
      </c>
      <c r="L214" s="6">
        <f t="shared" si="32"/>
        <v>0</v>
      </c>
      <c r="M214" s="6">
        <f t="shared" si="32"/>
        <v>0</v>
      </c>
      <c r="N214" s="6">
        <f t="shared" si="32"/>
        <v>0</v>
      </c>
      <c r="O214" s="6">
        <f>SUM(O212:O213)</f>
        <v>272</v>
      </c>
    </row>
    <row r="215" spans="1:15" x14ac:dyDescent="0.2">
      <c r="A215" s="13"/>
      <c r="B215" s="13"/>
      <c r="C215" s="14"/>
      <c r="D215" s="14"/>
      <c r="E215" s="14"/>
      <c r="F215" s="14"/>
      <c r="G215" s="14"/>
      <c r="H215" s="14"/>
      <c r="I215" s="14"/>
      <c r="J215" s="14"/>
      <c r="K215" s="14"/>
      <c r="L215" s="14"/>
      <c r="M215" s="14"/>
      <c r="N215" s="14"/>
      <c r="O215" s="14"/>
    </row>
    <row r="216" spans="1:15" x14ac:dyDescent="0.2">
      <c r="A216" s="42" t="s">
        <v>84</v>
      </c>
      <c r="B216" s="42"/>
      <c r="C216" s="42"/>
      <c r="D216" s="42"/>
      <c r="E216" s="42"/>
      <c r="F216" s="42"/>
      <c r="G216" s="42"/>
      <c r="H216" s="42"/>
      <c r="I216" s="42"/>
      <c r="J216" s="42"/>
      <c r="K216" s="42"/>
      <c r="L216" s="42"/>
      <c r="M216" s="42"/>
      <c r="N216" s="42"/>
      <c r="O216" s="42"/>
    </row>
    <row r="217" spans="1:15" x14ac:dyDescent="0.2">
      <c r="A217" s="3"/>
      <c r="B217" s="4" t="s">
        <v>3</v>
      </c>
      <c r="C217" s="4" t="s">
        <v>4</v>
      </c>
      <c r="D217" s="4" t="s">
        <v>5</v>
      </c>
      <c r="E217" s="4" t="s">
        <v>6</v>
      </c>
      <c r="F217" s="4" t="s">
        <v>7</v>
      </c>
      <c r="G217" s="4" t="s">
        <v>8</v>
      </c>
      <c r="H217" s="4" t="s">
        <v>9</v>
      </c>
      <c r="I217" s="4" t="s">
        <v>10</v>
      </c>
      <c r="J217" s="4" t="s">
        <v>11</v>
      </c>
      <c r="K217" s="4" t="s">
        <v>12</v>
      </c>
      <c r="L217" s="4" t="s">
        <v>13</v>
      </c>
      <c r="M217" s="4" t="s">
        <v>14</v>
      </c>
      <c r="N217" s="4" t="s">
        <v>15</v>
      </c>
      <c r="O217" s="4" t="s">
        <v>16</v>
      </c>
    </row>
    <row r="218" spans="1:15" x14ac:dyDescent="0.2">
      <c r="A218" s="5"/>
      <c r="B218" s="5" t="s">
        <v>58</v>
      </c>
      <c r="C218" s="10">
        <v>63</v>
      </c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6">
        <f>SUM(C218:N218)</f>
        <v>63</v>
      </c>
    </row>
    <row r="219" spans="1:15" x14ac:dyDescent="0.2">
      <c r="A219" s="7" t="s">
        <v>65</v>
      </c>
      <c r="B219" s="5" t="s">
        <v>60</v>
      </c>
      <c r="C219" s="10">
        <v>65</v>
      </c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6">
        <f>SUM(C219:N219)</f>
        <v>65</v>
      </c>
    </row>
    <row r="220" spans="1:15" x14ac:dyDescent="0.2">
      <c r="A220" s="7" t="s">
        <v>66</v>
      </c>
      <c r="B220" s="5" t="s">
        <v>16</v>
      </c>
      <c r="C220" s="6">
        <f>SUM(C218:C219)</f>
        <v>128</v>
      </c>
      <c r="D220" s="6">
        <f>SUM(D218:D219)</f>
        <v>0</v>
      </c>
      <c r="E220" s="6">
        <f>SUM(E218:E219)</f>
        <v>0</v>
      </c>
      <c r="F220" s="6">
        <f>SUM(F218:F219)</f>
        <v>0</v>
      </c>
      <c r="G220" s="6">
        <f t="shared" ref="G220:N220" si="33">SUM(G218:G219)</f>
        <v>0</v>
      </c>
      <c r="H220" s="6">
        <f t="shared" si="33"/>
        <v>0</v>
      </c>
      <c r="I220" s="6">
        <f t="shared" si="33"/>
        <v>0</v>
      </c>
      <c r="J220" s="6">
        <f t="shared" si="33"/>
        <v>0</v>
      </c>
      <c r="K220" s="6">
        <f t="shared" si="33"/>
        <v>0</v>
      </c>
      <c r="L220" s="6">
        <f t="shared" si="33"/>
        <v>0</v>
      </c>
      <c r="M220" s="6">
        <f t="shared" si="33"/>
        <v>0</v>
      </c>
      <c r="N220" s="6">
        <f t="shared" si="33"/>
        <v>0</v>
      </c>
      <c r="O220" s="6">
        <f>SUM(O218:O219)</f>
        <v>128</v>
      </c>
    </row>
    <row r="222" spans="1:15" x14ac:dyDescent="0.2">
      <c r="A222" s="42" t="s">
        <v>85</v>
      </c>
      <c r="B222" s="42"/>
      <c r="C222" s="42"/>
      <c r="D222" s="42"/>
      <c r="E222" s="42"/>
      <c r="F222" s="42"/>
      <c r="G222" s="42"/>
      <c r="H222" s="42"/>
      <c r="I222" s="42"/>
      <c r="J222" s="42"/>
      <c r="K222" s="42"/>
      <c r="L222" s="42"/>
      <c r="M222" s="42"/>
      <c r="N222" s="42"/>
      <c r="O222" s="42"/>
    </row>
    <row r="223" spans="1:15" x14ac:dyDescent="0.2">
      <c r="A223" s="3"/>
      <c r="B223" s="4" t="s">
        <v>3</v>
      </c>
      <c r="C223" s="4" t="s">
        <v>4</v>
      </c>
      <c r="D223" s="4" t="s">
        <v>5</v>
      </c>
      <c r="E223" s="4" t="s">
        <v>6</v>
      </c>
      <c r="F223" s="4" t="s">
        <v>7</v>
      </c>
      <c r="G223" s="4" t="s">
        <v>8</v>
      </c>
      <c r="H223" s="4" t="s">
        <v>9</v>
      </c>
      <c r="I223" s="4" t="s">
        <v>10</v>
      </c>
      <c r="J223" s="4" t="s">
        <v>11</v>
      </c>
      <c r="K223" s="4" t="s">
        <v>12</v>
      </c>
      <c r="L223" s="4" t="s">
        <v>13</v>
      </c>
      <c r="M223" s="4" t="s">
        <v>14</v>
      </c>
      <c r="N223" s="4" t="s">
        <v>15</v>
      </c>
      <c r="O223" s="4" t="s">
        <v>16</v>
      </c>
    </row>
    <row r="224" spans="1:15" x14ac:dyDescent="0.2">
      <c r="A224" s="5"/>
      <c r="B224" s="5" t="s">
        <v>58</v>
      </c>
      <c r="C224" s="10">
        <v>149</v>
      </c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6">
        <f>SUM(C224:N224)</f>
        <v>149</v>
      </c>
    </row>
    <row r="225" spans="1:15" x14ac:dyDescent="0.2">
      <c r="A225" s="7" t="s">
        <v>65</v>
      </c>
      <c r="B225" s="5" t="s">
        <v>60</v>
      </c>
      <c r="C225" s="10">
        <v>149</v>
      </c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6">
        <f>SUM(C225:N225)</f>
        <v>149</v>
      </c>
    </row>
    <row r="226" spans="1:15" x14ac:dyDescent="0.2">
      <c r="A226" s="7" t="s">
        <v>67</v>
      </c>
      <c r="B226" s="5" t="s">
        <v>16</v>
      </c>
      <c r="C226" s="6">
        <f>SUM(C224:C225)</f>
        <v>298</v>
      </c>
      <c r="D226" s="6">
        <f>SUM(D224:D225)</f>
        <v>0</v>
      </c>
      <c r="E226" s="6">
        <f>SUM(E224:E225)</f>
        <v>0</v>
      </c>
      <c r="F226" s="6">
        <f>SUM(F224:F225)</f>
        <v>0</v>
      </c>
      <c r="G226" s="6">
        <f t="shared" ref="G226:N226" si="34">SUM(G224:G225)</f>
        <v>0</v>
      </c>
      <c r="H226" s="6">
        <f t="shared" si="34"/>
        <v>0</v>
      </c>
      <c r="I226" s="6">
        <f t="shared" si="34"/>
        <v>0</v>
      </c>
      <c r="J226" s="6">
        <f t="shared" si="34"/>
        <v>0</v>
      </c>
      <c r="K226" s="6">
        <f t="shared" si="34"/>
        <v>0</v>
      </c>
      <c r="L226" s="6">
        <f t="shared" si="34"/>
        <v>0</v>
      </c>
      <c r="M226" s="6">
        <f t="shared" si="34"/>
        <v>0</v>
      </c>
      <c r="N226" s="6">
        <f t="shared" si="34"/>
        <v>0</v>
      </c>
      <c r="O226" s="6">
        <f>SUM(O224:O225)</f>
        <v>298</v>
      </c>
    </row>
    <row r="232" spans="1:15" x14ac:dyDescent="0.2">
      <c r="A232" s="37" t="s">
        <v>70</v>
      </c>
    </row>
    <row r="233" spans="1:15" x14ac:dyDescent="0.2">
      <c r="A233" s="1" t="s">
        <v>69</v>
      </c>
    </row>
    <row r="234" spans="1:15" x14ac:dyDescent="0.2">
      <c r="A234" s="1" t="s">
        <v>71</v>
      </c>
    </row>
    <row r="235" spans="1:15" x14ac:dyDescent="0.2">
      <c r="A235" s="1" t="s">
        <v>72</v>
      </c>
    </row>
    <row r="236" spans="1:15" x14ac:dyDescent="0.2">
      <c r="A236" s="1" t="s">
        <v>73</v>
      </c>
    </row>
    <row r="237" spans="1:15" x14ac:dyDescent="0.2">
      <c r="A237" s="1" t="s">
        <v>74</v>
      </c>
    </row>
    <row r="238" spans="1:15" x14ac:dyDescent="0.2">
      <c r="A238" s="1" t="s">
        <v>75</v>
      </c>
    </row>
    <row r="239" spans="1:15" x14ac:dyDescent="0.2">
      <c r="A239" s="1" t="s">
        <v>76</v>
      </c>
      <c r="O239" s="18" t="s">
        <v>62</v>
      </c>
    </row>
    <row r="244" spans="1:1" ht="14.25" x14ac:dyDescent="0.2">
      <c r="A244" s="32"/>
    </row>
  </sheetData>
  <mergeCells count="14">
    <mergeCell ref="A40:B40"/>
    <mergeCell ref="A6:O6"/>
    <mergeCell ref="A7:O7"/>
    <mergeCell ref="A8:O8"/>
    <mergeCell ref="A31:O31"/>
    <mergeCell ref="A216:O216"/>
    <mergeCell ref="A222:O222"/>
    <mergeCell ref="A52:O52"/>
    <mergeCell ref="A102:O102"/>
    <mergeCell ref="A42:O42"/>
    <mergeCell ref="A54:O54"/>
    <mergeCell ref="A104:O104"/>
    <mergeCell ref="A204:O204"/>
    <mergeCell ref="A210:O210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74" fitToHeight="0" orientation="landscape" r:id="rId1"/>
  <rowBreaks count="3" manualBreakCount="3">
    <brk id="99" max="14" man="1"/>
    <brk id="149" max="14" man="1"/>
    <brk id="202" max="14" man="1"/>
  </rowBreaks>
  <colBreaks count="1" manualBreakCount="1">
    <brk id="15" max="256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Volumen de Pasajeros y Op.</vt:lpstr>
      <vt:lpstr>'Volumen de Pasajeros y Op.'!Área_de_impresión</vt:lpstr>
    </vt:vector>
  </TitlesOfParts>
  <Company>IDAC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 González de Brenes</dc:creator>
  <cp:lastModifiedBy>Carolin Gonzalez Gutierrez</cp:lastModifiedBy>
  <cp:lastPrinted>2022-02-07T13:47:54Z</cp:lastPrinted>
  <dcterms:created xsi:type="dcterms:W3CDTF">2019-02-07T13:08:48Z</dcterms:created>
  <dcterms:modified xsi:type="dcterms:W3CDTF">2022-02-07T13:49:07Z</dcterms:modified>
</cp:coreProperties>
</file>