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600" windowHeight="11160"/>
  </bookViews>
  <sheets>
    <sheet name="ENERO" sheetId="3" r:id="rId1"/>
    <sheet name="Hoja1" sheetId="4" r:id="rId2"/>
    <sheet name="Hoja2" sheetId="5" r:id="rId3"/>
  </sheets>
  <definedNames>
    <definedName name="_xlnm.Print_Area" localSheetId="0">ENERO!$A$1:$R$118</definedName>
    <definedName name="_xlnm.Print_Titles" localSheetId="0">ENERO!$3:$4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3" l="1"/>
  <c r="R61" i="3"/>
  <c r="R62" i="3"/>
  <c r="R63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60" i="3"/>
  <c r="R41" i="3"/>
  <c r="R42" i="3"/>
  <c r="R43" i="3"/>
  <c r="R44" i="3"/>
  <c r="R45" i="3"/>
  <c r="R40" i="3"/>
  <c r="R31" i="3"/>
  <c r="R32" i="3"/>
  <c r="R33" i="3"/>
  <c r="R34" i="3"/>
  <c r="R35" i="3"/>
  <c r="R36" i="3"/>
  <c r="R29" i="3"/>
  <c r="R27" i="3"/>
  <c r="R17" i="3"/>
  <c r="R18" i="3"/>
  <c r="R19" i="3"/>
  <c r="R20" i="3"/>
  <c r="R21" i="3"/>
  <c r="R22" i="3"/>
  <c r="R16" i="3"/>
  <c r="R10" i="3"/>
  <c r="Q58" i="3"/>
  <c r="Q38" i="3"/>
  <c r="Q26" i="3"/>
  <c r="Q14" i="3"/>
  <c r="Q6" i="3"/>
  <c r="Q88" i="3" l="1"/>
  <c r="Q105" i="3" s="1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6" i="3"/>
  <c r="R85" i="3"/>
  <c r="R84" i="3"/>
  <c r="R83" i="3"/>
  <c r="R82" i="3"/>
  <c r="R81" i="3"/>
  <c r="R80" i="3"/>
  <c r="R79" i="3"/>
  <c r="R78" i="3"/>
  <c r="R57" i="3"/>
  <c r="R56" i="3"/>
  <c r="R55" i="3"/>
  <c r="R54" i="3"/>
  <c r="R53" i="3"/>
  <c r="R52" i="3"/>
  <c r="R51" i="3"/>
  <c r="R50" i="3"/>
  <c r="R49" i="3"/>
  <c r="R48" i="3"/>
  <c r="R47" i="3"/>
  <c r="R46" i="3"/>
  <c r="R39" i="3"/>
  <c r="R28" i="3"/>
  <c r="P26" i="3" l="1"/>
  <c r="R89" i="3"/>
  <c r="R87" i="3"/>
  <c r="R59" i="3"/>
  <c r="R37" i="3"/>
  <c r="R25" i="3"/>
  <c r="R15" i="3"/>
  <c r="R13" i="3"/>
  <c r="P58" i="3"/>
  <c r="P38" i="3"/>
  <c r="P14" i="3"/>
  <c r="P6" i="3"/>
  <c r="P88" i="3" l="1"/>
  <c r="P105" i="3" s="1"/>
  <c r="O58" i="3"/>
  <c r="O38" i="3"/>
  <c r="O26" i="3"/>
  <c r="O14" i="3"/>
  <c r="O6" i="3"/>
  <c r="O88" i="3" l="1"/>
  <c r="O105" i="3" s="1"/>
  <c r="E14" i="3"/>
  <c r="E38" i="3" l="1"/>
  <c r="E26" i="3"/>
  <c r="E6" i="3"/>
  <c r="D58" i="3"/>
  <c r="D38" i="3"/>
  <c r="D26" i="3"/>
  <c r="D14" i="3"/>
  <c r="D6" i="3"/>
  <c r="E88" i="3" l="1"/>
  <c r="E105" i="3" s="1"/>
  <c r="D88" i="3"/>
  <c r="D105" i="3" s="1"/>
  <c r="N58" i="3"/>
  <c r="N14" i="3"/>
  <c r="R64" i="3" l="1"/>
  <c r="R9" i="3"/>
  <c r="R8" i="3"/>
  <c r="R12" i="3"/>
  <c r="R11" i="3"/>
  <c r="M58" i="3"/>
  <c r="L58" i="3"/>
  <c r="K58" i="3"/>
  <c r="I58" i="3"/>
  <c r="H58" i="3"/>
  <c r="G58" i="3"/>
  <c r="F58" i="3"/>
  <c r="N38" i="3"/>
  <c r="M38" i="3"/>
  <c r="L38" i="3"/>
  <c r="K38" i="3"/>
  <c r="J38" i="3"/>
  <c r="I38" i="3"/>
  <c r="H38" i="3"/>
  <c r="G38" i="3"/>
  <c r="F38" i="3"/>
  <c r="K26" i="3"/>
  <c r="J26" i="3"/>
  <c r="I26" i="3"/>
  <c r="H26" i="3"/>
  <c r="N26" i="3"/>
  <c r="M26" i="3"/>
  <c r="L26" i="3"/>
  <c r="G26" i="3"/>
  <c r="F26" i="3"/>
  <c r="R24" i="3"/>
  <c r="R23" i="3"/>
  <c r="M14" i="3"/>
  <c r="K14" i="3"/>
  <c r="J14" i="3"/>
  <c r="I14" i="3"/>
  <c r="H14" i="3"/>
  <c r="G14" i="3"/>
  <c r="F14" i="3"/>
  <c r="N6" i="3"/>
  <c r="M6" i="3"/>
  <c r="K6" i="3"/>
  <c r="J6" i="3"/>
  <c r="I6" i="3"/>
  <c r="H6" i="3"/>
  <c r="G6" i="3"/>
  <c r="F6" i="3"/>
  <c r="R26" i="3" l="1"/>
  <c r="R30" i="3"/>
  <c r="R38" i="3"/>
  <c r="J58" i="3"/>
  <c r="J88" i="3" s="1"/>
  <c r="J105" i="3" s="1"/>
  <c r="L14" i="3"/>
  <c r="R14" i="3" s="1"/>
  <c r="K88" i="3"/>
  <c r="K105" i="3" s="1"/>
  <c r="F88" i="3"/>
  <c r="M88" i="3"/>
  <c r="M105" i="3" s="1"/>
  <c r="N88" i="3"/>
  <c r="N105" i="3" s="1"/>
  <c r="G88" i="3"/>
  <c r="G105" i="3" s="1"/>
  <c r="H88" i="3"/>
  <c r="H105" i="3" s="1"/>
  <c r="I88" i="3"/>
  <c r="I105" i="3" s="1"/>
  <c r="L6" i="3"/>
  <c r="R6" i="3" s="1"/>
  <c r="R58" i="3" l="1"/>
  <c r="F105" i="3"/>
  <c r="L88" i="3"/>
  <c r="L105" i="3" s="1"/>
  <c r="R105" i="3" l="1"/>
  <c r="R88" i="3"/>
</calcChain>
</file>

<file path=xl/sharedStrings.xml><?xml version="1.0" encoding="utf-8"?>
<sst xmlns="http://schemas.openxmlformats.org/spreadsheetml/2006/main" count="167" uniqueCount="167">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</sst>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85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vertical="center"/>
    </xf>
    <xf numFmtId="43" fontId="2" fillId="0" borderId="2" xfId="1" applyFont="1" applyBorder="1" applyAlignment="1">
      <alignment horizontal="right" vertical="center"/>
    </xf>
    <xf numFmtId="43" fontId="2" fillId="0" borderId="2" xfId="1" applyFont="1" applyBorder="1" applyAlignment="1">
      <alignment vertical="center"/>
    </xf>
    <xf numFmtId="43" fontId="4" fillId="0" borderId="2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2" fontId="2" fillId="0" borderId="2" xfId="1" applyNumberFormat="1" applyFont="1" applyBorder="1" applyAlignment="1">
      <alignment horizontal="right" vertical="center" wrapText="1"/>
    </xf>
    <xf numFmtId="43" fontId="4" fillId="3" borderId="2" xfId="1" applyFont="1" applyFill="1" applyBorder="1" applyAlignment="1">
      <alignment horizontal="right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right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/>
    </xf>
    <xf numFmtId="2" fontId="2" fillId="0" borderId="2" xfId="1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5" xfId="0" applyFont="1" applyBorder="1"/>
    <xf numFmtId="0" fontId="4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43" fontId="0" fillId="0" borderId="0" xfId="0" applyNumberFormat="1"/>
    <xf numFmtId="0" fontId="8" fillId="2" borderId="3" xfId="0" applyFont="1" applyFill="1" applyBorder="1" applyAlignment="1">
      <alignment horizontal="center" vertical="center" wrapText="1"/>
    </xf>
    <xf numFmtId="43" fontId="0" fillId="0" borderId="0" xfId="1" applyFont="1"/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620515</xdr:colOff>
      <xdr:row>0</xdr:row>
      <xdr:rowOff>119678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202290" y="119678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2022</a:t>
          </a:r>
          <a:endParaRPr lang="es-DO" sz="1400"/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Período del 01/01/2022 al 31/01/202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endParaRPr lang="es-ES" sz="1400" b="1">
            <a:effectLst/>
          </a:endParaRP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0</xdr:col>
      <xdr:colOff>480390</xdr:colOff>
      <xdr:row>116</xdr:row>
      <xdr:rowOff>124239</xdr:rowOff>
    </xdr:from>
    <xdr:ext cx="33904860" cy="7210011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70865" y="32718789"/>
          <a:ext cx="33904860" cy="72100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</a:p>
        <a:p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modificaciones entre cuentas al Presupuesto 2022, se debieron a cambios, eliminaciones e inclusion de algunas cuentas. Ver </a:t>
          </a:r>
          <a:r>
            <a:rPr lang="es-E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circular 002-2022,  de  DIGEPRES, d/f 14/01/2022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En la Partida Presupuestaria 2.6.5  Maquinarias, Otros Equipos y Herramientas ,  Equipos de Comunicaciones y Señalamiento tiene  una Ejecucion de  RD$ 4,192,003.41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113590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37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11</xdr:col>
      <xdr:colOff>467226</xdr:colOff>
      <xdr:row>110</xdr:row>
      <xdr:rowOff>22412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2659226" y="30233471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5</xdr:col>
      <xdr:colOff>1189927</xdr:colOff>
      <xdr:row>115</xdr:row>
      <xdr:rowOff>44823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6730689" y="31558634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ANNY LISBET SANTANA</a:t>
          </a:r>
          <a:endParaRPr lang="es-DO" sz="1100" b="1" baseline="0"/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42"/>
  <sheetViews>
    <sheetView showGridLines="0" tabSelected="1" view="pageBreakPreview" topLeftCell="A37" zoomScaleNormal="85" zoomScaleSheetLayoutView="100" workbookViewId="0">
      <selection activeCell="D105" sqref="D105"/>
    </sheetView>
  </sheetViews>
  <sheetFormatPr baseColWidth="10" defaultColWidth="11.42578125" defaultRowHeight="21" x14ac:dyDescent="0.35"/>
  <cols>
    <col min="1" max="2" width="7" style="6" customWidth="1"/>
    <col min="3" max="3" width="36.5703125" style="15" customWidth="1"/>
    <col min="4" max="4" width="17.28515625" style="6" customWidth="1"/>
    <col min="5" max="5" width="15.28515625" style="6" customWidth="1"/>
    <col min="6" max="6" width="18.140625" style="6" customWidth="1"/>
    <col min="7" max="7" width="16" style="6" customWidth="1"/>
    <col min="8" max="8" width="15.5703125" style="6" customWidth="1"/>
    <col min="9" max="9" width="17" style="6" customWidth="1"/>
    <col min="10" max="10" width="14.85546875" style="6" customWidth="1"/>
    <col min="11" max="12" width="15.7109375" style="6" customWidth="1"/>
    <col min="13" max="13" width="15.42578125" style="6" customWidth="1"/>
    <col min="14" max="14" width="16.140625" style="6" customWidth="1"/>
    <col min="15" max="15" width="17.85546875" style="6" customWidth="1"/>
    <col min="16" max="16" width="15.5703125" style="6" customWidth="1"/>
    <col min="17" max="17" width="20.85546875" style="14" customWidth="1"/>
    <col min="18" max="18" width="17.7109375" style="7" customWidth="1"/>
    <col min="19" max="19" width="16.140625" style="7" customWidth="1"/>
    <col min="20" max="20" width="18.140625" style="7" customWidth="1"/>
    <col min="21" max="21" width="17.28515625" style="7" customWidth="1"/>
    <col min="22" max="22" width="14.85546875" style="7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2" ht="72" customHeight="1" x14ac:dyDescent="0.35">
      <c r="A1" s="41"/>
      <c r="B1" s="41"/>
      <c r="C1" s="42"/>
      <c r="D1" s="41"/>
      <c r="E1" s="41"/>
      <c r="F1" s="41"/>
      <c r="G1" s="41"/>
      <c r="H1" s="41"/>
      <c r="I1" s="41"/>
      <c r="J1" s="41"/>
      <c r="K1" s="41"/>
      <c r="L1" s="41"/>
      <c r="M1" s="42"/>
      <c r="N1" s="74" t="s">
        <v>166</v>
      </c>
      <c r="O1" s="75"/>
      <c r="P1" s="75"/>
      <c r="Q1" s="76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52" ht="33" customHeight="1" x14ac:dyDescent="0.35">
      <c r="A2" s="41"/>
      <c r="B2" s="41"/>
      <c r="C2" s="43"/>
      <c r="D2" s="44"/>
      <c r="E2" s="44"/>
      <c r="F2" s="44"/>
      <c r="G2" s="44"/>
      <c r="H2" s="44"/>
      <c r="I2" s="44"/>
      <c r="J2" s="44"/>
      <c r="K2" s="44"/>
      <c r="L2" s="45"/>
      <c r="M2" s="45"/>
      <c r="N2" s="45"/>
      <c r="O2" s="8"/>
      <c r="P2" s="8"/>
      <c r="Q2" s="8"/>
      <c r="R2" s="9"/>
    </row>
    <row r="3" spans="1:52" ht="34.5" customHeight="1" x14ac:dyDescent="0.35">
      <c r="A3" s="82" t="s">
        <v>0</v>
      </c>
      <c r="B3" s="82"/>
      <c r="C3" s="82"/>
      <c r="D3" s="83" t="s">
        <v>164</v>
      </c>
      <c r="E3" s="83" t="s">
        <v>165</v>
      </c>
      <c r="F3" s="82" t="s">
        <v>163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52" s="7" customFormat="1" ht="38.450000000000003" customHeight="1" x14ac:dyDescent="0.35">
      <c r="A4" s="82"/>
      <c r="B4" s="82"/>
      <c r="C4" s="82"/>
      <c r="D4" s="84"/>
      <c r="E4" s="84"/>
      <c r="F4" s="72" t="s">
        <v>2</v>
      </c>
      <c r="G4" s="72" t="s">
        <v>3</v>
      </c>
      <c r="H4" s="72" t="s">
        <v>4</v>
      </c>
      <c r="I4" s="72" t="s">
        <v>5</v>
      </c>
      <c r="J4" s="72" t="s">
        <v>6</v>
      </c>
      <c r="K4" s="72" t="s">
        <v>7</v>
      </c>
      <c r="L4" s="72" t="s">
        <v>8</v>
      </c>
      <c r="M4" s="72" t="s">
        <v>9</v>
      </c>
      <c r="N4" s="72" t="s">
        <v>10</v>
      </c>
      <c r="O4" s="72" t="s">
        <v>11</v>
      </c>
      <c r="P4" s="72" t="s">
        <v>12</v>
      </c>
      <c r="Q4" s="72" t="s">
        <v>13</v>
      </c>
      <c r="R4" s="72" t="s">
        <v>1</v>
      </c>
      <c r="S4"/>
      <c r="T4"/>
      <c r="U4"/>
      <c r="AG4" s="10"/>
      <c r="AH4" s="10"/>
    </row>
    <row r="5" spans="1:52" ht="21" customHeight="1" x14ac:dyDescent="0.35">
      <c r="A5" s="59" t="s">
        <v>14</v>
      </c>
      <c r="B5" s="55"/>
      <c r="C5" s="46" t="s">
        <v>15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/>
      <c r="T5"/>
      <c r="U5"/>
      <c r="V5" s="1"/>
      <c r="Y5" s="10"/>
      <c r="Z5" s="10"/>
      <c r="AA5" s="10"/>
      <c r="AB5" s="10"/>
      <c r="AC5" s="10"/>
      <c r="AD5" s="10"/>
      <c r="AE5" s="10"/>
      <c r="AF5" s="10"/>
      <c r="AG5" s="10"/>
      <c r="AH5" s="10"/>
      <c r="AW5" s="7"/>
      <c r="AX5" s="7"/>
      <c r="AY5" s="7"/>
      <c r="AZ5" s="7"/>
    </row>
    <row r="6" spans="1:52" ht="21" customHeight="1" x14ac:dyDescent="0.35">
      <c r="A6" s="59" t="s">
        <v>16</v>
      </c>
      <c r="B6" s="55"/>
      <c r="C6" s="46" t="s">
        <v>17</v>
      </c>
      <c r="D6" s="19">
        <f>+D8+D9+D10+D11+D12</f>
        <v>3374025403</v>
      </c>
      <c r="E6" s="19">
        <f>+E8+E9+E10+E11+E12</f>
        <v>0</v>
      </c>
      <c r="F6" s="19">
        <f>+F8+F9+F10+F11+F12</f>
        <v>192365401.49999997</v>
      </c>
      <c r="G6" s="18">
        <f t="shared" ref="G6:N6" si="0">G8+G9+G10+G11+G12</f>
        <v>0</v>
      </c>
      <c r="H6" s="18">
        <f t="shared" si="0"/>
        <v>0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0</v>
      </c>
      <c r="M6" s="18">
        <f t="shared" si="0"/>
        <v>0</v>
      </c>
      <c r="N6" s="18">
        <f t="shared" si="0"/>
        <v>0</v>
      </c>
      <c r="O6" s="18">
        <f t="shared" ref="O6:P6" si="1">O8+O9+O10+O11+O12</f>
        <v>0</v>
      </c>
      <c r="P6" s="18">
        <f t="shared" si="1"/>
        <v>0</v>
      </c>
      <c r="Q6" s="18">
        <f t="shared" ref="Q6" si="2">Q8+Q9+Q10+Q11+Q12</f>
        <v>0</v>
      </c>
      <c r="R6" s="19">
        <f>SUM(F6:Q6)</f>
        <v>192365401.49999997</v>
      </c>
      <c r="S6"/>
      <c r="T6"/>
      <c r="U6"/>
      <c r="V6" s="3"/>
      <c r="W6" s="11"/>
      <c r="Y6" s="12"/>
      <c r="AW6" s="7"/>
      <c r="AX6" s="7"/>
      <c r="AY6" s="7"/>
      <c r="AZ6" s="7"/>
    </row>
    <row r="7" spans="1:52" ht="3.6" customHeight="1" x14ac:dyDescent="0.35">
      <c r="A7" s="60"/>
      <c r="B7" s="56"/>
      <c r="C7" s="46"/>
      <c r="D7" s="19"/>
      <c r="E7" s="19"/>
      <c r="F7" s="1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  <c r="S7"/>
      <c r="T7"/>
      <c r="U7"/>
      <c r="V7" s="3"/>
      <c r="W7" s="11"/>
      <c r="Y7" s="12"/>
      <c r="AW7" s="7"/>
      <c r="AX7" s="7"/>
      <c r="AY7" s="7"/>
      <c r="AZ7" s="7"/>
    </row>
    <row r="8" spans="1:52" ht="18" customHeight="1" x14ac:dyDescent="0.35">
      <c r="A8" s="60"/>
      <c r="B8" s="57" t="s">
        <v>18</v>
      </c>
      <c r="C8" s="47" t="s">
        <v>19</v>
      </c>
      <c r="D8" s="48">
        <v>2388986687</v>
      </c>
      <c r="E8" s="48">
        <v>0</v>
      </c>
      <c r="F8" s="20">
        <v>150098416.22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1">
        <f>SUM(F8:Q8)</f>
        <v>150098416.22</v>
      </c>
      <c r="S8"/>
      <c r="T8"/>
      <c r="U8"/>
      <c r="V8" s="3"/>
      <c r="W8" s="11"/>
      <c r="AW8" s="7"/>
      <c r="AX8" s="7"/>
      <c r="AY8" s="7"/>
      <c r="AZ8" s="7"/>
    </row>
    <row r="9" spans="1:52" ht="18" customHeight="1" x14ac:dyDescent="0.35">
      <c r="A9" s="60"/>
      <c r="B9" s="57" t="s">
        <v>20</v>
      </c>
      <c r="C9" s="47" t="s">
        <v>21</v>
      </c>
      <c r="D9" s="48">
        <v>485969937</v>
      </c>
      <c r="E9" s="48">
        <v>0</v>
      </c>
      <c r="F9" s="20">
        <v>20834606.879999999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1">
        <f t="shared" ref="R9:R12" si="3">SUM(F9:Q9)</f>
        <v>20834606.879999999</v>
      </c>
      <c r="S9"/>
      <c r="T9"/>
      <c r="U9"/>
      <c r="V9" s="3"/>
      <c r="W9" s="11"/>
      <c r="AW9" s="7"/>
      <c r="AX9" s="7"/>
      <c r="AY9" s="7"/>
      <c r="AZ9" s="7"/>
    </row>
    <row r="10" spans="1:52" ht="26.25" customHeight="1" x14ac:dyDescent="0.35">
      <c r="A10" s="60"/>
      <c r="B10" s="57" t="s">
        <v>22</v>
      </c>
      <c r="C10" s="47" t="s">
        <v>162</v>
      </c>
      <c r="D10" s="48">
        <v>1000000</v>
      </c>
      <c r="E10" s="48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1">
        <f t="shared" si="3"/>
        <v>0</v>
      </c>
      <c r="S10"/>
      <c r="T10"/>
      <c r="U10"/>
      <c r="V10" s="3"/>
      <c r="W10" s="11"/>
      <c r="AW10" s="7"/>
      <c r="AX10" s="7"/>
      <c r="AY10" s="7"/>
      <c r="AZ10" s="7"/>
    </row>
    <row r="11" spans="1:52" ht="30" customHeight="1" x14ac:dyDescent="0.35">
      <c r="A11" s="60"/>
      <c r="B11" s="57" t="s">
        <v>23</v>
      </c>
      <c r="C11" s="47" t="s">
        <v>119</v>
      </c>
      <c r="D11" s="48">
        <v>288068779</v>
      </c>
      <c r="E11" s="48">
        <v>0</v>
      </c>
      <c r="F11" s="20">
        <v>619666.67000000004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1">
        <f t="shared" si="3"/>
        <v>619666.67000000004</v>
      </c>
      <c r="S11"/>
      <c r="T11"/>
      <c r="U11"/>
      <c r="V11" s="3"/>
      <c r="W11" s="11"/>
      <c r="AW11" s="7"/>
      <c r="AX11" s="7"/>
      <c r="AY11" s="7"/>
      <c r="AZ11" s="7"/>
    </row>
    <row r="12" spans="1:52" ht="24.75" customHeight="1" x14ac:dyDescent="0.35">
      <c r="A12" s="60"/>
      <c r="B12" s="57" t="s">
        <v>24</v>
      </c>
      <c r="C12" s="47" t="s">
        <v>120</v>
      </c>
      <c r="D12" s="48">
        <v>210000000</v>
      </c>
      <c r="E12" s="48">
        <v>0</v>
      </c>
      <c r="F12" s="20">
        <v>20812711.73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1">
        <f t="shared" si="3"/>
        <v>20812711.73</v>
      </c>
      <c r="S12"/>
      <c r="T12"/>
      <c r="U12"/>
      <c r="V12" s="3"/>
      <c r="W12" s="11"/>
      <c r="AW12" s="7"/>
      <c r="AX12" s="7"/>
      <c r="AY12" s="7"/>
      <c r="AZ12" s="7"/>
    </row>
    <row r="13" spans="1:52" ht="6" customHeight="1" x14ac:dyDescent="0.35">
      <c r="A13" s="60"/>
      <c r="B13" s="56"/>
      <c r="C13" s="47"/>
      <c r="D13" s="48"/>
      <c r="E13" s="48"/>
      <c r="F13" s="48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+F13+G13+H13+I13+J13+K13+L13+M13+N13+S13+T13+U13+O13+P13</f>
        <v>0</v>
      </c>
      <c r="S13"/>
      <c r="T13"/>
      <c r="U13"/>
      <c r="V13" s="3"/>
      <c r="W13" s="11"/>
      <c r="AW13" s="7"/>
      <c r="AX13" s="7"/>
      <c r="AY13" s="7"/>
      <c r="AZ13" s="7"/>
    </row>
    <row r="14" spans="1:52" ht="26.25" customHeight="1" x14ac:dyDescent="0.35">
      <c r="A14" s="59" t="s">
        <v>25</v>
      </c>
      <c r="B14" s="56"/>
      <c r="C14" s="46" t="s">
        <v>26</v>
      </c>
      <c r="D14" s="23">
        <f>+D16+D17+D18+D19+D20+D21+D22+D23+D24</f>
        <v>577497821</v>
      </c>
      <c r="E14" s="23">
        <f>+E16+E17+E18+E19+E20+E21+E22+E23+E24</f>
        <v>0</v>
      </c>
      <c r="F14" s="23">
        <f>+F16+F17+F18+F19+F20+F21+F22+F23+F24</f>
        <v>22975584.379999999</v>
      </c>
      <c r="G14" s="22">
        <f t="shared" ref="G14:N14" si="4">G16+G17+G18+G19+G20+G21+G22+G23+G24</f>
        <v>0</v>
      </c>
      <c r="H14" s="22">
        <f t="shared" si="4"/>
        <v>0</v>
      </c>
      <c r="I14" s="22">
        <f>I16+I17+I18+I19+I20+I21+I22+I23+I24</f>
        <v>0</v>
      </c>
      <c r="J14" s="22">
        <f t="shared" si="4"/>
        <v>0</v>
      </c>
      <c r="K14" s="22">
        <f t="shared" si="4"/>
        <v>0</v>
      </c>
      <c r="L14" s="22">
        <f t="shared" si="4"/>
        <v>0</v>
      </c>
      <c r="M14" s="22">
        <f t="shared" si="4"/>
        <v>0</v>
      </c>
      <c r="N14" s="22">
        <f t="shared" si="4"/>
        <v>0</v>
      </c>
      <c r="O14" s="22">
        <f t="shared" ref="O14:P14" si="5">O16+O17+O18+O19+O20+O21+O22+O23+O24</f>
        <v>0</v>
      </c>
      <c r="P14" s="22">
        <f t="shared" si="5"/>
        <v>0</v>
      </c>
      <c r="Q14" s="22">
        <f t="shared" ref="Q14" si="6">Q16+Q17+Q18+Q19+Q20+Q21+Q22+Q23+Q24</f>
        <v>0</v>
      </c>
      <c r="R14" s="19">
        <f>SUM(F14:Q14)</f>
        <v>22975584.379999999</v>
      </c>
      <c r="S14" s="71"/>
      <c r="T14"/>
      <c r="U14"/>
      <c r="V14" s="3"/>
      <c r="W14" s="11"/>
      <c r="Y14" s="77"/>
      <c r="Z14" s="78"/>
      <c r="AA14" s="78"/>
      <c r="AB14" s="78"/>
      <c r="AW14" s="7"/>
      <c r="AX14" s="7"/>
      <c r="AY14" s="7"/>
      <c r="AZ14" s="7"/>
    </row>
    <row r="15" spans="1:52" ht="18" hidden="1" customHeight="1" x14ac:dyDescent="0.35">
      <c r="A15" s="60"/>
      <c r="B15" s="56"/>
      <c r="C15" s="46"/>
      <c r="D15" s="23"/>
      <c r="E15" s="23"/>
      <c r="F15" s="23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1">
        <f>+F15+G15+H15+I15+J15+K15+L15+M15+N15+S15+T15+U15+O15+P15</f>
        <v>0</v>
      </c>
      <c r="S15"/>
      <c r="T15"/>
      <c r="U15"/>
      <c r="V15" s="3"/>
      <c r="W15" s="11"/>
      <c r="AW15" s="7"/>
      <c r="AX15" s="7"/>
      <c r="AY15" s="7"/>
      <c r="AZ15" s="7"/>
    </row>
    <row r="16" spans="1:52" ht="17.45" customHeight="1" x14ac:dyDescent="0.35">
      <c r="A16" s="60"/>
      <c r="B16" s="57" t="s">
        <v>27</v>
      </c>
      <c r="C16" s="47" t="s">
        <v>28</v>
      </c>
      <c r="D16" s="48">
        <v>181065062</v>
      </c>
      <c r="E16" s="48">
        <v>0</v>
      </c>
      <c r="F16" s="20">
        <v>3754900.38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1">
        <f>SUM(F16:Q16)</f>
        <v>3754900.38</v>
      </c>
      <c r="S16"/>
      <c r="T16"/>
      <c r="U16"/>
      <c r="V16" s="3"/>
      <c r="W16" s="11"/>
      <c r="AW16" s="7"/>
      <c r="AX16" s="7"/>
      <c r="AY16" s="7"/>
      <c r="AZ16" s="7"/>
    </row>
    <row r="17" spans="1:52" ht="20.25" customHeight="1" x14ac:dyDescent="0.35">
      <c r="A17" s="60"/>
      <c r="B17" s="58" t="s">
        <v>29</v>
      </c>
      <c r="C17" s="47" t="s">
        <v>121</v>
      </c>
      <c r="D17" s="48">
        <v>15200000</v>
      </c>
      <c r="E17" s="48">
        <v>0</v>
      </c>
      <c r="F17" s="20">
        <v>191231.44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1">
        <f t="shared" ref="R17:R23" si="7">SUM(F17:Q17)</f>
        <v>191231.44</v>
      </c>
      <c r="S17"/>
      <c r="T17"/>
      <c r="U17"/>
      <c r="V17" s="3"/>
      <c r="W17" s="11"/>
      <c r="AW17" s="7"/>
      <c r="AX17" s="7"/>
      <c r="AY17" s="7"/>
      <c r="AZ17" s="7"/>
    </row>
    <row r="18" spans="1:52" ht="29.25" customHeight="1" x14ac:dyDescent="0.35">
      <c r="A18" s="60"/>
      <c r="B18" s="57" t="s">
        <v>30</v>
      </c>
      <c r="C18" s="47" t="s">
        <v>31</v>
      </c>
      <c r="D18" s="48">
        <v>23750000</v>
      </c>
      <c r="E18" s="48">
        <v>0</v>
      </c>
      <c r="F18" s="20">
        <v>1896257.82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1">
        <f t="shared" si="7"/>
        <v>1896257.82</v>
      </c>
      <c r="S18"/>
      <c r="T18"/>
      <c r="U18"/>
      <c r="V18" s="3"/>
      <c r="W18" s="11"/>
      <c r="AW18" s="7"/>
      <c r="AX18" s="7"/>
      <c r="AY18" s="7"/>
      <c r="AZ18" s="7"/>
    </row>
    <row r="19" spans="1:52" ht="23.25" customHeight="1" x14ac:dyDescent="0.35">
      <c r="A19" s="60"/>
      <c r="B19" s="57" t="s">
        <v>32</v>
      </c>
      <c r="C19" s="47" t="s">
        <v>33</v>
      </c>
      <c r="D19" s="48">
        <v>8698804</v>
      </c>
      <c r="E19" s="48">
        <v>0</v>
      </c>
      <c r="F19" s="20">
        <v>217698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1">
        <f t="shared" si="7"/>
        <v>217698</v>
      </c>
      <c r="S19"/>
      <c r="T19"/>
      <c r="U19"/>
      <c r="V19" s="3"/>
      <c r="W19" s="11"/>
      <c r="AW19" s="7"/>
      <c r="AX19" s="7"/>
      <c r="AY19" s="7"/>
      <c r="AZ19" s="7"/>
    </row>
    <row r="20" spans="1:52" ht="21.75" customHeight="1" x14ac:dyDescent="0.35">
      <c r="A20" s="60"/>
      <c r="B20" s="57" t="s">
        <v>34</v>
      </c>
      <c r="C20" s="47" t="s">
        <v>35</v>
      </c>
      <c r="D20" s="48">
        <v>36604485</v>
      </c>
      <c r="E20" s="48">
        <v>0</v>
      </c>
      <c r="F20" s="20">
        <v>673784.7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1">
        <f t="shared" si="7"/>
        <v>673784.7</v>
      </c>
      <c r="S20"/>
      <c r="T20"/>
      <c r="U20"/>
      <c r="V20" s="3"/>
      <c r="W20" s="11"/>
      <c r="AW20" s="7"/>
      <c r="AX20" s="7"/>
      <c r="AY20" s="7"/>
      <c r="AZ20" s="7"/>
    </row>
    <row r="21" spans="1:52" ht="23.25" customHeight="1" x14ac:dyDescent="0.35">
      <c r="A21" s="60"/>
      <c r="B21" s="57" t="s">
        <v>36</v>
      </c>
      <c r="C21" s="47" t="s">
        <v>37</v>
      </c>
      <c r="D21" s="48">
        <v>58934273</v>
      </c>
      <c r="E21" s="48">
        <v>0</v>
      </c>
      <c r="F21" s="20">
        <v>5737118.5099999998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1">
        <f t="shared" si="7"/>
        <v>5737118.5099999998</v>
      </c>
      <c r="S21"/>
      <c r="T21"/>
      <c r="U21"/>
      <c r="V21" s="3"/>
      <c r="W21" s="11"/>
      <c r="AW21" s="7"/>
      <c r="AX21" s="7"/>
      <c r="AY21" s="7"/>
      <c r="AZ21" s="7"/>
    </row>
    <row r="22" spans="1:52" ht="39" customHeight="1" x14ac:dyDescent="0.35">
      <c r="A22" s="60"/>
      <c r="B22" s="58" t="s">
        <v>38</v>
      </c>
      <c r="C22" s="47" t="s">
        <v>122</v>
      </c>
      <c r="D22" s="48">
        <v>110963288</v>
      </c>
      <c r="E22" s="48">
        <v>0</v>
      </c>
      <c r="F22" s="20">
        <v>581755.67000000004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1">
        <f t="shared" si="7"/>
        <v>581755.67000000004</v>
      </c>
      <c r="S22"/>
      <c r="T22"/>
      <c r="U22"/>
      <c r="V22" s="3"/>
      <c r="W22" s="11"/>
      <c r="AW22" s="7"/>
      <c r="AX22" s="7"/>
      <c r="AY22" s="7"/>
      <c r="AZ22" s="7"/>
    </row>
    <row r="23" spans="1:52" ht="36.75" customHeight="1" x14ac:dyDescent="0.35">
      <c r="A23" s="60"/>
      <c r="B23" s="58" t="s">
        <v>39</v>
      </c>
      <c r="C23" s="47" t="s">
        <v>123</v>
      </c>
      <c r="D23" s="48">
        <v>101531909</v>
      </c>
      <c r="E23" s="48">
        <v>0</v>
      </c>
      <c r="F23" s="20">
        <v>6643775.0599999996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1">
        <f t="shared" si="7"/>
        <v>6643775.0599999996</v>
      </c>
      <c r="S23" s="71">
        <v>0</v>
      </c>
      <c r="T23"/>
      <c r="U23"/>
      <c r="V23" s="3"/>
      <c r="W23" s="11"/>
      <c r="AW23" s="7"/>
      <c r="AX23" s="7"/>
      <c r="AY23" s="7"/>
      <c r="AZ23" s="7"/>
    </row>
    <row r="24" spans="1:52" ht="44.25" customHeight="1" x14ac:dyDescent="0.35">
      <c r="A24" s="60"/>
      <c r="B24" s="57" t="s">
        <v>40</v>
      </c>
      <c r="C24" s="47" t="s">
        <v>124</v>
      </c>
      <c r="D24" s="48">
        <v>40750000</v>
      </c>
      <c r="E24" s="48">
        <v>0</v>
      </c>
      <c r="F24" s="20">
        <v>3279062.8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1">
        <f>SUM(F24:Q24)</f>
        <v>3279062.8</v>
      </c>
      <c r="S24"/>
      <c r="T24"/>
      <c r="U24"/>
      <c r="V24" s="3"/>
      <c r="W24" s="11"/>
      <c r="AW24" s="7"/>
      <c r="AX24" s="7"/>
      <c r="AY24" s="7"/>
      <c r="AZ24" s="7"/>
    </row>
    <row r="25" spans="1:52" ht="4.9000000000000004" customHeight="1" x14ac:dyDescent="0.35">
      <c r="A25" s="60"/>
      <c r="B25" s="56"/>
      <c r="C25" s="47"/>
      <c r="D25" s="48"/>
      <c r="E25" s="48"/>
      <c r="F25" s="4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+F25+G25+H25+I25+J25+K25+L25+M25+N25+S25+T25+U25+O25+P25</f>
        <v>0</v>
      </c>
      <c r="S25"/>
      <c r="T25"/>
      <c r="U25"/>
      <c r="V25" s="3"/>
      <c r="W25" s="11"/>
      <c r="AW25" s="7"/>
      <c r="AX25" s="7"/>
      <c r="AY25" s="7"/>
      <c r="AZ25" s="7"/>
    </row>
    <row r="26" spans="1:52" ht="36.75" customHeight="1" x14ac:dyDescent="0.35">
      <c r="A26" s="59" t="s">
        <v>41</v>
      </c>
      <c r="B26" s="56"/>
      <c r="C26" s="46" t="s">
        <v>42</v>
      </c>
      <c r="D26" s="18">
        <f>D28+D29+D30+D31+D32+D33+D34+D35+D36</f>
        <v>146973382</v>
      </c>
      <c r="E26" s="18">
        <f>E28+E29+E30+E31+E32+E33+E34+E35+E36</f>
        <v>0</v>
      </c>
      <c r="F26" s="18">
        <f>F28+F29+F30+F31+F32+F33+F34+F35+F36</f>
        <v>7063282.3499999996</v>
      </c>
      <c r="G26" s="18">
        <f>G28+G29+G30+G31+G32+G33+G34+G35+G36</f>
        <v>0</v>
      </c>
      <c r="H26" s="18">
        <f t="shared" ref="H26:N26" si="8">H28+H29+H30+H31+H32+H33+H34+H35+H36</f>
        <v>0</v>
      </c>
      <c r="I26" s="18">
        <f t="shared" si="8"/>
        <v>0</v>
      </c>
      <c r="J26" s="18">
        <f t="shared" si="8"/>
        <v>0</v>
      </c>
      <c r="K26" s="18">
        <f t="shared" si="8"/>
        <v>0</v>
      </c>
      <c r="L26" s="18">
        <f t="shared" si="8"/>
        <v>0</v>
      </c>
      <c r="M26" s="18">
        <f t="shared" si="8"/>
        <v>0</v>
      </c>
      <c r="N26" s="18">
        <f t="shared" si="8"/>
        <v>0</v>
      </c>
      <c r="O26" s="18">
        <f t="shared" ref="O26:P26" si="9">O28+O29+O30+O31+O32+O33+O34+O35+O36</f>
        <v>0</v>
      </c>
      <c r="P26" s="18">
        <f t="shared" si="9"/>
        <v>0</v>
      </c>
      <c r="Q26" s="18">
        <f t="shared" ref="Q26" si="10">Q28+Q29+Q30+Q31+Q32+Q33+Q34+Q35+Q36</f>
        <v>0</v>
      </c>
      <c r="R26" s="19">
        <f>SUM(F26:Q26)</f>
        <v>7063282.3499999996</v>
      </c>
      <c r="S26"/>
      <c r="T26"/>
      <c r="U26"/>
      <c r="V26" s="3"/>
      <c r="W26" s="11"/>
      <c r="AW26" s="7"/>
      <c r="AX26" s="7"/>
      <c r="AY26" s="7"/>
      <c r="AZ26" s="7"/>
    </row>
    <row r="27" spans="1:52" ht="7.15" customHeight="1" x14ac:dyDescent="0.35">
      <c r="A27" s="60"/>
      <c r="B27" s="56"/>
      <c r="C27" s="46"/>
      <c r="D27" s="19"/>
      <c r="E27" s="19"/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1">
        <f>+F27+G27+H27+I27+J27+K27+L27+M27+N27+S27+T27+U27+O27+Q276</f>
        <v>0</v>
      </c>
      <c r="S27"/>
      <c r="T27"/>
      <c r="U27"/>
      <c r="V27" s="3"/>
      <c r="W27" s="11"/>
      <c r="AW27" s="7"/>
      <c r="AX27" s="7"/>
      <c r="AY27" s="7"/>
      <c r="AZ27" s="7"/>
    </row>
    <row r="28" spans="1:52" ht="39" customHeight="1" x14ac:dyDescent="0.35">
      <c r="A28" s="60"/>
      <c r="B28" s="57" t="s">
        <v>43</v>
      </c>
      <c r="C28" s="47" t="s">
        <v>44</v>
      </c>
      <c r="D28" s="48">
        <v>6000000</v>
      </c>
      <c r="E28" s="48">
        <v>0</v>
      </c>
      <c r="F28" s="20">
        <v>103864.57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1">
        <f>SUM(F28:P28)</f>
        <v>103864.57</v>
      </c>
      <c r="S28"/>
      <c r="T28"/>
      <c r="U28"/>
      <c r="V28" s="3"/>
      <c r="W28" s="11"/>
      <c r="AW28" s="7"/>
      <c r="AX28" s="7"/>
      <c r="AY28" s="7"/>
      <c r="AZ28" s="7"/>
    </row>
    <row r="29" spans="1:52" ht="24.75" customHeight="1" x14ac:dyDescent="0.35">
      <c r="A29" s="60"/>
      <c r="B29" s="57" t="s">
        <v>45</v>
      </c>
      <c r="C29" s="47" t="s">
        <v>46</v>
      </c>
      <c r="D29" s="48">
        <v>5550000</v>
      </c>
      <c r="E29" s="48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1">
        <f>SUM(F29:Q29)</f>
        <v>0</v>
      </c>
      <c r="S29"/>
      <c r="T29"/>
      <c r="U29"/>
      <c r="V29" s="3"/>
      <c r="W29" s="11"/>
      <c r="AW29" s="7"/>
      <c r="AX29" s="7"/>
      <c r="AY29" s="7"/>
      <c r="AZ29" s="7"/>
    </row>
    <row r="30" spans="1:52" ht="24.75" customHeight="1" x14ac:dyDescent="0.35">
      <c r="A30" s="60"/>
      <c r="B30" s="57" t="s">
        <v>47</v>
      </c>
      <c r="C30" s="47" t="s">
        <v>125</v>
      </c>
      <c r="D30" s="48">
        <v>19234654</v>
      </c>
      <c r="E30" s="48">
        <v>0</v>
      </c>
      <c r="F30" s="20">
        <v>1557019.35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1">
        <f t="shared" ref="R30:R36" si="11">SUM(F30:Q30)</f>
        <v>1557019.35</v>
      </c>
      <c r="S30"/>
      <c r="T30"/>
      <c r="U30"/>
      <c r="V30" s="3"/>
      <c r="W30" s="11"/>
      <c r="AW30" s="7"/>
      <c r="AX30" s="7"/>
      <c r="AY30" s="7"/>
      <c r="AZ30" s="7"/>
    </row>
    <row r="31" spans="1:52" ht="21.75" customHeight="1" x14ac:dyDescent="0.35">
      <c r="A31" s="60"/>
      <c r="B31" s="57" t="s">
        <v>48</v>
      </c>
      <c r="C31" s="47" t="s">
        <v>49</v>
      </c>
      <c r="D31" s="48">
        <v>5654724</v>
      </c>
      <c r="E31" s="48">
        <v>0</v>
      </c>
      <c r="F31" s="20">
        <v>15650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1">
        <f t="shared" si="11"/>
        <v>15650</v>
      </c>
      <c r="S31"/>
      <c r="T31"/>
      <c r="U31"/>
      <c r="V31" s="1"/>
      <c r="AW31" s="7"/>
      <c r="AX31" s="7"/>
      <c r="AY31" s="7"/>
      <c r="AZ31" s="7"/>
    </row>
    <row r="32" spans="1:52" ht="26.25" customHeight="1" x14ac:dyDescent="0.35">
      <c r="A32" s="60"/>
      <c r="B32" s="57" t="s">
        <v>50</v>
      </c>
      <c r="C32" s="47" t="s">
        <v>126</v>
      </c>
      <c r="D32" s="48">
        <v>2828241</v>
      </c>
      <c r="E32" s="48">
        <v>0</v>
      </c>
      <c r="F32" s="20">
        <v>3580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1">
        <f t="shared" si="11"/>
        <v>3580</v>
      </c>
      <c r="S32"/>
      <c r="T32"/>
      <c r="U32"/>
      <c r="V32" s="1"/>
      <c r="AW32" s="7"/>
      <c r="AX32" s="7"/>
      <c r="AY32" s="7"/>
      <c r="AZ32" s="7"/>
    </row>
    <row r="33" spans="1:52" ht="30" customHeight="1" x14ac:dyDescent="0.35">
      <c r="A33" s="60"/>
      <c r="B33" s="57" t="s">
        <v>51</v>
      </c>
      <c r="C33" s="47" t="s">
        <v>127</v>
      </c>
      <c r="D33" s="20">
        <v>500000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1">
        <f t="shared" si="11"/>
        <v>0</v>
      </c>
      <c r="S33"/>
      <c r="T33"/>
      <c r="U33"/>
      <c r="V33" s="1"/>
      <c r="AW33" s="7"/>
      <c r="AX33" s="7"/>
      <c r="AY33" s="7"/>
      <c r="AZ33" s="7"/>
    </row>
    <row r="34" spans="1:52" ht="37.9" customHeight="1" x14ac:dyDescent="0.35">
      <c r="A34" s="60"/>
      <c r="B34" s="57" t="s">
        <v>52</v>
      </c>
      <c r="C34" s="47" t="s">
        <v>128</v>
      </c>
      <c r="D34" s="48">
        <v>67487920</v>
      </c>
      <c r="E34" s="48">
        <v>0</v>
      </c>
      <c r="F34" s="20">
        <v>4888635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1">
        <f t="shared" si="11"/>
        <v>4888635</v>
      </c>
      <c r="S34"/>
      <c r="T34"/>
      <c r="U34"/>
      <c r="V34" s="1"/>
      <c r="AW34" s="7"/>
      <c r="AX34" s="7"/>
      <c r="AY34" s="7"/>
      <c r="AZ34" s="7"/>
    </row>
    <row r="35" spans="1:52" ht="35.450000000000003" customHeight="1" x14ac:dyDescent="0.35">
      <c r="A35" s="60"/>
      <c r="B35" s="57" t="s">
        <v>53</v>
      </c>
      <c r="C35" s="47" t="s">
        <v>54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1">
        <f t="shared" si="11"/>
        <v>0</v>
      </c>
      <c r="S35"/>
      <c r="T35"/>
      <c r="U35"/>
      <c r="V35" s="1"/>
      <c r="AW35" s="7"/>
      <c r="AX35" s="7"/>
      <c r="AY35" s="7"/>
      <c r="AZ35" s="7"/>
    </row>
    <row r="36" spans="1:52" ht="21" customHeight="1" x14ac:dyDescent="0.35">
      <c r="A36" s="60"/>
      <c r="B36" s="57" t="s">
        <v>55</v>
      </c>
      <c r="C36" s="47" t="s">
        <v>56</v>
      </c>
      <c r="D36" s="48">
        <v>39717843</v>
      </c>
      <c r="E36" s="48">
        <v>0</v>
      </c>
      <c r="F36" s="20">
        <v>494533.43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1">
        <f t="shared" si="11"/>
        <v>494533.43</v>
      </c>
      <c r="S36"/>
      <c r="T36"/>
      <c r="U36"/>
      <c r="V36" s="1"/>
      <c r="AW36" s="7"/>
      <c r="AX36" s="7"/>
      <c r="AY36" s="7"/>
      <c r="AZ36" s="7"/>
    </row>
    <row r="37" spans="1:52" ht="2.25" customHeight="1" x14ac:dyDescent="0.35">
      <c r="A37" s="60"/>
      <c r="B37" s="57"/>
      <c r="C37" s="47"/>
      <c r="D37" s="48"/>
      <c r="E37" s="48"/>
      <c r="F37" s="48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>
        <f>+F37+G37+H37+I37+J37+K37+L37+M37+N37+S37+T37+U37+O37+P37</f>
        <v>0</v>
      </c>
      <c r="S37"/>
      <c r="T37"/>
      <c r="U37"/>
      <c r="V37" s="1"/>
      <c r="AW37" s="7"/>
      <c r="AX37" s="7"/>
      <c r="AY37" s="7"/>
      <c r="AZ37" s="7"/>
    </row>
    <row r="38" spans="1:52" ht="34.5" customHeight="1" x14ac:dyDescent="0.35">
      <c r="A38" s="59" t="s">
        <v>57</v>
      </c>
      <c r="B38" s="56"/>
      <c r="C38" s="46" t="s">
        <v>58</v>
      </c>
      <c r="D38" s="18">
        <f t="shared" ref="D38:E38" si="12">D40+D41+D42+D43+D44+D45+D46+D46</f>
        <v>43941736</v>
      </c>
      <c r="E38" s="18">
        <f t="shared" si="12"/>
        <v>0</v>
      </c>
      <c r="F38" s="18">
        <f t="shared" ref="F38:N38" si="13">F40+F41+F42+F43+F44+F45+F46+F46</f>
        <v>2448281.27</v>
      </c>
      <c r="G38" s="18">
        <f t="shared" si="13"/>
        <v>0</v>
      </c>
      <c r="H38" s="18">
        <f t="shared" si="13"/>
        <v>0</v>
      </c>
      <c r="I38" s="18">
        <f t="shared" si="13"/>
        <v>0</v>
      </c>
      <c r="J38" s="18">
        <f t="shared" si="13"/>
        <v>0</v>
      </c>
      <c r="K38" s="18">
        <f t="shared" si="13"/>
        <v>0</v>
      </c>
      <c r="L38" s="18">
        <f t="shared" si="13"/>
        <v>0</v>
      </c>
      <c r="M38" s="18">
        <f t="shared" si="13"/>
        <v>0</v>
      </c>
      <c r="N38" s="18">
        <f t="shared" si="13"/>
        <v>0</v>
      </c>
      <c r="O38" s="18">
        <f t="shared" ref="O38:P38" si="14">O40+O41+O42+O43+O44+O45+O46+O46</f>
        <v>0</v>
      </c>
      <c r="P38" s="18">
        <f t="shared" si="14"/>
        <v>0</v>
      </c>
      <c r="Q38" s="18">
        <f t="shared" ref="Q38" si="15">Q40+Q41+Q42+Q43+Q44+Q45+Q46+Q46</f>
        <v>0</v>
      </c>
      <c r="R38" s="19">
        <f>SUM(F38:Q38)</f>
        <v>2448281.27</v>
      </c>
      <c r="S38"/>
      <c r="T38"/>
      <c r="U38"/>
      <c r="V38" s="3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W38" s="7"/>
      <c r="AX38" s="7"/>
      <c r="AY38" s="7"/>
      <c r="AZ38" s="7"/>
    </row>
    <row r="39" spans="1:52" ht="5.45" customHeight="1" x14ac:dyDescent="0.35">
      <c r="A39" s="60"/>
      <c r="B39" s="56"/>
      <c r="C39" s="46"/>
      <c r="D39" s="19"/>
      <c r="E39" s="19"/>
      <c r="F39" s="19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21">
        <f>SUM(F39:P39)</f>
        <v>0</v>
      </c>
      <c r="S39"/>
      <c r="T39"/>
      <c r="U39"/>
      <c r="V39" s="3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W39" s="7"/>
      <c r="AX39" s="7"/>
      <c r="AY39" s="7"/>
      <c r="AZ39" s="7"/>
    </row>
    <row r="40" spans="1:52" ht="24.75" customHeight="1" x14ac:dyDescent="0.35">
      <c r="A40" s="60"/>
      <c r="B40" s="57" t="s">
        <v>59</v>
      </c>
      <c r="C40" s="47" t="s">
        <v>129</v>
      </c>
      <c r="D40" s="48">
        <v>17541736</v>
      </c>
      <c r="E40" s="48">
        <v>0</v>
      </c>
      <c r="F40" s="20">
        <v>524000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1">
        <f>SUM(F40:Q40)</f>
        <v>524000</v>
      </c>
      <c r="S40"/>
      <c r="T40"/>
      <c r="U40"/>
      <c r="V40" s="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W40" s="7"/>
      <c r="AX40" s="7"/>
      <c r="AY40" s="7"/>
      <c r="AZ40" s="7"/>
    </row>
    <row r="41" spans="1:52" ht="33" customHeight="1" x14ac:dyDescent="0.35">
      <c r="A41" s="60"/>
      <c r="B41" s="57" t="s">
        <v>60</v>
      </c>
      <c r="C41" s="47" t="s">
        <v>130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1">
        <f t="shared" ref="R41:R45" si="16">SUM(F41:Q41)</f>
        <v>0</v>
      </c>
      <c r="S41"/>
      <c r="T41"/>
      <c r="U41"/>
      <c r="V41" s="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W41" s="7"/>
      <c r="AX41" s="7"/>
      <c r="AY41" s="7"/>
      <c r="AZ41" s="7"/>
    </row>
    <row r="42" spans="1:52" ht="33.6" customHeight="1" x14ac:dyDescent="0.35">
      <c r="A42" s="60"/>
      <c r="B42" s="57" t="s">
        <v>61</v>
      </c>
      <c r="C42" s="47" t="s">
        <v>131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1">
        <f t="shared" si="16"/>
        <v>0</v>
      </c>
      <c r="S42"/>
      <c r="T42"/>
      <c r="U42"/>
      <c r="V42" s="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W42" s="7"/>
      <c r="AX42" s="7"/>
      <c r="AY42" s="7"/>
      <c r="AZ42" s="7"/>
    </row>
    <row r="43" spans="1:52" ht="30" customHeight="1" x14ac:dyDescent="0.35">
      <c r="A43" s="60"/>
      <c r="B43" s="57" t="s">
        <v>62</v>
      </c>
      <c r="C43" s="47" t="s">
        <v>132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1">
        <f t="shared" si="16"/>
        <v>0</v>
      </c>
      <c r="S43"/>
      <c r="T43"/>
      <c r="U43"/>
      <c r="V43" s="3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W43" s="7"/>
      <c r="AX43" s="7"/>
      <c r="AY43" s="7"/>
      <c r="AZ43" s="7"/>
    </row>
    <row r="44" spans="1:52" ht="47.25" customHeight="1" x14ac:dyDescent="0.35">
      <c r="A44" s="60"/>
      <c r="B44" s="57" t="s">
        <v>63</v>
      </c>
      <c r="C44" s="47" t="s">
        <v>160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1">
        <f t="shared" si="16"/>
        <v>0</v>
      </c>
      <c r="S44"/>
      <c r="T44"/>
      <c r="U44"/>
      <c r="V44" s="3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W44" s="7"/>
      <c r="AX44" s="7"/>
      <c r="AY44" s="7"/>
      <c r="AZ44" s="7"/>
    </row>
    <row r="45" spans="1:52" ht="33" customHeight="1" x14ac:dyDescent="0.35">
      <c r="A45" s="60"/>
      <c r="B45" s="57" t="s">
        <v>64</v>
      </c>
      <c r="C45" s="47" t="s">
        <v>133</v>
      </c>
      <c r="D45" s="48">
        <v>26400000</v>
      </c>
      <c r="E45" s="48">
        <v>0</v>
      </c>
      <c r="F45" s="20">
        <v>1924281.27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1">
        <f t="shared" si="16"/>
        <v>1924281.27</v>
      </c>
      <c r="S45"/>
      <c r="T45"/>
      <c r="U45"/>
      <c r="V45" s="1"/>
      <c r="AW45" s="7"/>
      <c r="AX45" s="7"/>
      <c r="AY45" s="7"/>
      <c r="AZ45" s="7"/>
    </row>
    <row r="46" spans="1:52" ht="30" customHeight="1" x14ac:dyDescent="0.35">
      <c r="A46" s="60"/>
      <c r="B46" s="57" t="s">
        <v>65</v>
      </c>
      <c r="C46" s="47" t="s">
        <v>134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1">
        <f t="shared" ref="R46:R57" si="17">SUM(F46:P46)</f>
        <v>0</v>
      </c>
      <c r="S46"/>
      <c r="T46"/>
      <c r="U46"/>
      <c r="V46" s="3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W46" s="7"/>
      <c r="AX46" s="7"/>
      <c r="AY46" s="7"/>
      <c r="AZ46" s="7"/>
    </row>
    <row r="47" spans="1:52" ht="8.4499999999999993" customHeight="1" x14ac:dyDescent="0.35">
      <c r="A47" s="60"/>
      <c r="B47" s="56"/>
      <c r="C47" s="47"/>
      <c r="D47" s="49"/>
      <c r="E47" s="49"/>
      <c r="F47" s="49"/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1">
        <f t="shared" si="17"/>
        <v>0</v>
      </c>
      <c r="S47"/>
      <c r="T47"/>
      <c r="U47"/>
      <c r="V47" s="3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W47" s="7"/>
      <c r="AX47" s="7"/>
      <c r="AY47" s="7"/>
      <c r="AZ47" s="7"/>
    </row>
    <row r="48" spans="1:52" ht="35.25" customHeight="1" x14ac:dyDescent="0.35">
      <c r="A48" s="59" t="s">
        <v>66</v>
      </c>
      <c r="B48" s="56"/>
      <c r="C48" s="46" t="s">
        <v>67</v>
      </c>
      <c r="D48" s="51">
        <v>0</v>
      </c>
      <c r="E48" s="51">
        <v>0</v>
      </c>
      <c r="F48" s="51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1">
        <f t="shared" si="17"/>
        <v>0</v>
      </c>
      <c r="S48"/>
      <c r="T48"/>
      <c r="U48"/>
      <c r="V48" s="1"/>
      <c r="AW48" s="7"/>
      <c r="AX48" s="7"/>
      <c r="AY48" s="7"/>
      <c r="AZ48" s="7"/>
    </row>
    <row r="49" spans="1:52" ht="7.15" customHeight="1" x14ac:dyDescent="0.35">
      <c r="A49" s="60"/>
      <c r="B49" s="56"/>
      <c r="C49" s="46"/>
      <c r="D49" s="49"/>
      <c r="E49" s="49"/>
      <c r="F49" s="49"/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1">
        <f t="shared" si="17"/>
        <v>0</v>
      </c>
      <c r="S49"/>
      <c r="T49"/>
      <c r="U49"/>
      <c r="V49" s="1"/>
      <c r="AW49" s="7"/>
      <c r="AX49" s="7"/>
      <c r="AY49" s="7"/>
      <c r="AZ49" s="7"/>
    </row>
    <row r="50" spans="1:52" ht="36.75" customHeight="1" x14ac:dyDescent="0.35">
      <c r="A50" s="60"/>
      <c r="B50" s="57" t="s">
        <v>68</v>
      </c>
      <c r="C50" s="47" t="s">
        <v>135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1">
        <f t="shared" si="17"/>
        <v>0</v>
      </c>
      <c r="S50"/>
      <c r="T50"/>
      <c r="U50"/>
      <c r="V50" s="1"/>
      <c r="AW50" s="7"/>
      <c r="AX50" s="7"/>
      <c r="AY50" s="7"/>
      <c r="AZ50" s="7"/>
    </row>
    <row r="51" spans="1:52" ht="33" customHeight="1" x14ac:dyDescent="0.35">
      <c r="A51" s="60"/>
      <c r="B51" s="57" t="s">
        <v>69</v>
      </c>
      <c r="C51" s="47" t="s">
        <v>136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1">
        <f t="shared" si="17"/>
        <v>0</v>
      </c>
      <c r="S51"/>
      <c r="T51"/>
      <c r="U51"/>
      <c r="V51" s="1"/>
      <c r="AW51" s="7"/>
      <c r="AX51" s="7"/>
      <c r="AY51" s="7"/>
      <c r="AZ51" s="7"/>
    </row>
    <row r="52" spans="1:52" ht="34.15" customHeight="1" x14ac:dyDescent="0.35">
      <c r="A52" s="60"/>
      <c r="B52" s="57" t="s">
        <v>70</v>
      </c>
      <c r="C52" s="47" t="s">
        <v>137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1">
        <f t="shared" si="17"/>
        <v>0</v>
      </c>
      <c r="S52"/>
      <c r="T52"/>
      <c r="U52"/>
      <c r="V52" s="4"/>
      <c r="AW52" s="7"/>
      <c r="AX52" s="7"/>
      <c r="AY52" s="7"/>
      <c r="AZ52" s="7"/>
    </row>
    <row r="53" spans="1:52" ht="31.15" customHeight="1" x14ac:dyDescent="0.35">
      <c r="A53" s="60"/>
      <c r="B53" s="57" t="s">
        <v>71</v>
      </c>
      <c r="C53" s="47" t="s">
        <v>138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1">
        <f t="shared" si="17"/>
        <v>0</v>
      </c>
      <c r="S53"/>
      <c r="T53"/>
      <c r="U53"/>
      <c r="V53" s="1"/>
      <c r="AW53" s="7"/>
      <c r="AX53" s="7"/>
      <c r="AY53" s="7"/>
      <c r="AZ53" s="7"/>
    </row>
    <row r="54" spans="1:52" ht="33" customHeight="1" x14ac:dyDescent="0.35">
      <c r="A54" s="60"/>
      <c r="B54" s="57" t="s">
        <v>72</v>
      </c>
      <c r="C54" s="47" t="s">
        <v>73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1">
        <f t="shared" si="17"/>
        <v>0</v>
      </c>
      <c r="S54"/>
      <c r="T54"/>
      <c r="U54"/>
      <c r="V54" s="1"/>
      <c r="W54" s="13"/>
      <c r="AW54" s="7"/>
      <c r="AX54" s="7"/>
      <c r="AY54" s="7"/>
      <c r="AZ54" s="7"/>
    </row>
    <row r="55" spans="1:52" ht="37.5" customHeight="1" x14ac:dyDescent="0.35">
      <c r="A55" s="60"/>
      <c r="B55" s="57" t="s">
        <v>74</v>
      </c>
      <c r="C55" s="47" t="s">
        <v>139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1">
        <f t="shared" si="17"/>
        <v>0</v>
      </c>
      <c r="S55"/>
      <c r="T55"/>
      <c r="U55"/>
      <c r="V55" s="1"/>
      <c r="AW55" s="7"/>
      <c r="AX55" s="7"/>
      <c r="AY55" s="7"/>
      <c r="AZ55" s="7"/>
    </row>
    <row r="56" spans="1:52" ht="30.6" customHeight="1" x14ac:dyDescent="0.35">
      <c r="A56" s="60"/>
      <c r="B56" s="57" t="s">
        <v>75</v>
      </c>
      <c r="C56" s="47" t="s">
        <v>140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1">
        <f t="shared" si="17"/>
        <v>0</v>
      </c>
      <c r="S56"/>
      <c r="T56"/>
      <c r="U56"/>
      <c r="V56" s="1"/>
      <c r="AW56" s="7"/>
      <c r="AX56" s="7"/>
      <c r="AY56" s="7"/>
      <c r="AZ56" s="7"/>
    </row>
    <row r="57" spans="1:52" ht="7.9" customHeight="1" x14ac:dyDescent="0.35">
      <c r="A57" s="60"/>
      <c r="B57" s="56"/>
      <c r="C57" s="47"/>
      <c r="D57" s="49"/>
      <c r="E57" s="49"/>
      <c r="F57" s="49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1">
        <f t="shared" si="17"/>
        <v>0</v>
      </c>
      <c r="S57"/>
      <c r="T57"/>
      <c r="U57"/>
      <c r="V57" s="1"/>
      <c r="AW57" s="7"/>
      <c r="AX57" s="7"/>
      <c r="AY57" s="7"/>
      <c r="AZ57" s="7"/>
    </row>
    <row r="58" spans="1:52" ht="36" customHeight="1" x14ac:dyDescent="0.35">
      <c r="A58" s="61" t="s">
        <v>76</v>
      </c>
      <c r="B58" s="56"/>
      <c r="C58" s="46" t="s">
        <v>141</v>
      </c>
      <c r="D58" s="18">
        <f t="shared" ref="D58" si="18">D60+D61+D62+D63+D64+D65+D66+D67+D68</f>
        <v>782139360</v>
      </c>
      <c r="E58" s="18">
        <f>E60+E61+E62+E63+E64+E65+E66+E67+E68</f>
        <v>0</v>
      </c>
      <c r="F58" s="18">
        <f t="shared" ref="F58:M58" si="19">F60+F61+F62+F63+F64+F65+F66+F67+F68</f>
        <v>4602513.41</v>
      </c>
      <c r="G58" s="18">
        <f t="shared" si="19"/>
        <v>0</v>
      </c>
      <c r="H58" s="18">
        <f t="shared" si="19"/>
        <v>0</v>
      </c>
      <c r="I58" s="18">
        <f t="shared" si="19"/>
        <v>0</v>
      </c>
      <c r="J58" s="18">
        <f t="shared" si="19"/>
        <v>0</v>
      </c>
      <c r="K58" s="18">
        <f t="shared" si="19"/>
        <v>0</v>
      </c>
      <c r="L58" s="18">
        <f t="shared" si="19"/>
        <v>0</v>
      </c>
      <c r="M58" s="18">
        <f t="shared" si="19"/>
        <v>0</v>
      </c>
      <c r="N58" s="18">
        <f>N60+N61+N62+N63+N64+N65+N66+N67+N68</f>
        <v>0</v>
      </c>
      <c r="O58" s="18">
        <f>O60+O61+O62+O63+O64+O65+O66+O67+O68</f>
        <v>0</v>
      </c>
      <c r="P58" s="18">
        <f>P60+P61+P62+P63+P64+P65+P66+P67+P68</f>
        <v>0</v>
      </c>
      <c r="Q58" s="18">
        <f>Q60+Q61+Q62+Q63+Q64+Q65+Q66+Q67+Q68</f>
        <v>0</v>
      </c>
      <c r="R58" s="19">
        <f>SUM(F58:Q58)</f>
        <v>4602513.41</v>
      </c>
      <c r="S58"/>
      <c r="T58"/>
      <c r="U58"/>
      <c r="V58" s="1"/>
      <c r="AW58" s="7"/>
      <c r="AX58" s="7"/>
      <c r="AY58" s="7"/>
      <c r="AZ58" s="7"/>
    </row>
    <row r="59" spans="1:52" ht="9.6" customHeight="1" x14ac:dyDescent="0.35">
      <c r="A59" s="60"/>
      <c r="B59" s="56"/>
      <c r="C59" s="46"/>
      <c r="D59" s="19"/>
      <c r="E59" s="19"/>
      <c r="F59" s="19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21">
        <f>+F59+G59+H59+I59+J59+K59+L59+M59+N59+S59+T59+U59+O59+P59</f>
        <v>0</v>
      </c>
      <c r="S59"/>
      <c r="T59"/>
      <c r="U59"/>
      <c r="V59" s="1"/>
      <c r="AW59" s="7"/>
      <c r="AX59" s="7"/>
      <c r="AY59" s="7"/>
      <c r="AZ59" s="7"/>
    </row>
    <row r="60" spans="1:52" ht="21" customHeight="1" x14ac:dyDescent="0.35">
      <c r="A60" s="60"/>
      <c r="B60" s="56" t="s">
        <v>77</v>
      </c>
      <c r="C60" s="47" t="s">
        <v>78</v>
      </c>
      <c r="D60" s="48">
        <v>63588104</v>
      </c>
      <c r="E60" s="48">
        <v>0</v>
      </c>
      <c r="F60" s="20">
        <v>284250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1">
        <f>SUM(F60:Q60)</f>
        <v>284250</v>
      </c>
      <c r="S60"/>
      <c r="T60"/>
      <c r="U60"/>
      <c r="V60" s="3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W60" s="7"/>
      <c r="AX60" s="7"/>
      <c r="AY60" s="7"/>
      <c r="AZ60" s="7"/>
    </row>
    <row r="61" spans="1:52" ht="27.6" customHeight="1" x14ac:dyDescent="0.35">
      <c r="A61" s="60"/>
      <c r="B61" s="57" t="s">
        <v>79</v>
      </c>
      <c r="C61" s="47" t="s">
        <v>142</v>
      </c>
      <c r="D61" s="20">
        <v>2569615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1">
        <f t="shared" ref="R61:R77" si="20">SUM(F61:Q61)</f>
        <v>0</v>
      </c>
      <c r="S61"/>
      <c r="T61"/>
      <c r="U61"/>
      <c r="V61" s="3"/>
      <c r="W61" s="11"/>
      <c r="X61" s="11"/>
      <c r="Y61" s="11"/>
      <c r="AW61" s="7"/>
      <c r="AX61" s="7"/>
      <c r="AY61" s="7"/>
      <c r="AZ61" s="7"/>
    </row>
    <row r="62" spans="1:52" ht="33.6" customHeight="1" x14ac:dyDescent="0.35">
      <c r="A62" s="60"/>
      <c r="B62" s="57" t="s">
        <v>80</v>
      </c>
      <c r="C62" s="47" t="s">
        <v>143</v>
      </c>
      <c r="D62" s="20">
        <v>977774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1">
        <f t="shared" si="20"/>
        <v>0</v>
      </c>
      <c r="S62"/>
      <c r="T62"/>
      <c r="U62"/>
      <c r="V62" s="3"/>
      <c r="W62" s="11"/>
      <c r="X62" s="11"/>
      <c r="Y62" s="11"/>
      <c r="AW62" s="7"/>
      <c r="AX62" s="7"/>
      <c r="AY62" s="7"/>
      <c r="AZ62" s="7"/>
    </row>
    <row r="63" spans="1:52" ht="36" customHeight="1" x14ac:dyDescent="0.35">
      <c r="A63" s="60"/>
      <c r="B63" s="57" t="s">
        <v>81</v>
      </c>
      <c r="C63" s="47" t="s">
        <v>144</v>
      </c>
      <c r="D63" s="20">
        <v>26400000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1">
        <f t="shared" si="20"/>
        <v>0</v>
      </c>
      <c r="S63"/>
      <c r="T63"/>
      <c r="U63"/>
      <c r="V63" s="3"/>
      <c r="W63" s="11"/>
      <c r="AB63" s="10"/>
      <c r="AW63" s="7"/>
      <c r="AX63" s="7"/>
      <c r="AY63" s="7"/>
      <c r="AZ63" s="7"/>
    </row>
    <row r="64" spans="1:52" ht="42" customHeight="1" x14ac:dyDescent="0.35">
      <c r="A64" s="60"/>
      <c r="B64" s="57" t="s">
        <v>82</v>
      </c>
      <c r="C64" s="47" t="s">
        <v>145</v>
      </c>
      <c r="D64" s="48">
        <v>625953867</v>
      </c>
      <c r="E64" s="48">
        <v>0</v>
      </c>
      <c r="F64" s="20">
        <v>4318263.41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1">
        <f t="shared" si="20"/>
        <v>4318263.41</v>
      </c>
      <c r="S64"/>
      <c r="T64"/>
      <c r="U64"/>
      <c r="V64" s="3"/>
      <c r="W64" s="11"/>
      <c r="AW64" s="7"/>
      <c r="AX64" s="7"/>
      <c r="AY64" s="7"/>
      <c r="AZ64" s="7"/>
    </row>
    <row r="65" spans="1:52" ht="28.9" customHeight="1" x14ac:dyDescent="0.35">
      <c r="A65" s="60"/>
      <c r="B65" s="56" t="s">
        <v>83</v>
      </c>
      <c r="C65" s="47" t="s">
        <v>84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1">
        <f t="shared" si="20"/>
        <v>0</v>
      </c>
      <c r="S65"/>
      <c r="T65"/>
      <c r="U65"/>
      <c r="V65" s="3"/>
      <c r="W65" s="11"/>
      <c r="AW65" s="7"/>
      <c r="AX65" s="7"/>
      <c r="AY65" s="7"/>
      <c r="AZ65" s="7"/>
    </row>
    <row r="66" spans="1:52" ht="21" customHeight="1" x14ac:dyDescent="0.35">
      <c r="A66" s="60"/>
      <c r="B66" s="56" t="s">
        <v>85</v>
      </c>
      <c r="C66" s="47" t="s">
        <v>86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1">
        <f t="shared" si="20"/>
        <v>0</v>
      </c>
      <c r="S66"/>
      <c r="T66"/>
      <c r="U66"/>
      <c r="V66" s="3"/>
      <c r="W66" s="11"/>
      <c r="AW66" s="7"/>
      <c r="AX66" s="7"/>
      <c r="AY66" s="7"/>
      <c r="AZ66" s="7"/>
    </row>
    <row r="67" spans="1:52" ht="21" customHeight="1" x14ac:dyDescent="0.35">
      <c r="A67" s="60"/>
      <c r="B67" s="56" t="s">
        <v>87</v>
      </c>
      <c r="C67" s="47" t="s">
        <v>88</v>
      </c>
      <c r="D67" s="20">
        <v>1000000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1">
        <f t="shared" si="20"/>
        <v>0</v>
      </c>
      <c r="S67"/>
      <c r="T67"/>
      <c r="U67"/>
      <c r="V67" s="3"/>
      <c r="W67" s="11"/>
      <c r="AW67" s="7"/>
      <c r="AX67" s="7"/>
      <c r="AY67" s="7"/>
      <c r="AZ67" s="7"/>
    </row>
    <row r="68" spans="1:52" ht="48" customHeight="1" x14ac:dyDescent="0.35">
      <c r="A68" s="60"/>
      <c r="B68" s="57" t="s">
        <v>89</v>
      </c>
      <c r="C68" s="47" t="s">
        <v>146</v>
      </c>
      <c r="D68" s="20">
        <v>61650000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1">
        <f t="shared" si="20"/>
        <v>0</v>
      </c>
      <c r="S68"/>
      <c r="T68"/>
      <c r="U68"/>
      <c r="V68" s="3"/>
      <c r="W68" s="11"/>
      <c r="AW68" s="7"/>
      <c r="AX68" s="7"/>
      <c r="AY68" s="7"/>
      <c r="AZ68" s="7"/>
    </row>
    <row r="69" spans="1:52" ht="8.4499999999999993" customHeight="1" x14ac:dyDescent="0.35">
      <c r="A69" s="60"/>
      <c r="B69" s="56"/>
      <c r="C69" s="47"/>
      <c r="D69" s="50"/>
      <c r="E69" s="50"/>
      <c r="F69" s="50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1">
        <f t="shared" si="20"/>
        <v>0</v>
      </c>
      <c r="S69"/>
      <c r="T69"/>
      <c r="U69"/>
      <c r="V69" s="3"/>
      <c r="W69" s="11"/>
      <c r="AW69" s="7"/>
      <c r="AX69" s="7"/>
      <c r="AY69" s="7"/>
      <c r="AZ69" s="7"/>
    </row>
    <row r="70" spans="1:52" ht="21" customHeight="1" x14ac:dyDescent="0.35">
      <c r="A70" s="59" t="s">
        <v>90</v>
      </c>
      <c r="B70" s="56"/>
      <c r="C70" s="46" t="s">
        <v>91</v>
      </c>
      <c r="D70" s="51">
        <v>0</v>
      </c>
      <c r="E70" s="51">
        <v>0</v>
      </c>
      <c r="F70" s="51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1">
        <f t="shared" si="20"/>
        <v>0</v>
      </c>
      <c r="S70"/>
      <c r="T70"/>
      <c r="U70"/>
      <c r="V70" s="3"/>
      <c r="W70" s="11"/>
      <c r="AW70" s="7"/>
      <c r="AX70" s="7"/>
      <c r="AY70" s="7"/>
      <c r="AZ70" s="7"/>
    </row>
    <row r="71" spans="1:52" ht="10.9" customHeight="1" x14ac:dyDescent="0.35">
      <c r="A71" s="60"/>
      <c r="B71" s="56"/>
      <c r="C71" s="46"/>
      <c r="D71" s="49"/>
      <c r="E71" s="49"/>
      <c r="F71" s="49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1">
        <f t="shared" si="20"/>
        <v>0</v>
      </c>
      <c r="S71"/>
      <c r="T71"/>
      <c r="U71"/>
      <c r="V71" s="3"/>
      <c r="W71" s="11"/>
      <c r="AW71" s="7"/>
      <c r="AX71" s="7"/>
      <c r="AY71" s="7"/>
      <c r="AZ71" s="7"/>
    </row>
    <row r="72" spans="1:52" ht="21" customHeight="1" x14ac:dyDescent="0.35">
      <c r="A72" s="60"/>
      <c r="B72" s="57" t="s">
        <v>92</v>
      </c>
      <c r="C72" s="47" t="s">
        <v>93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1">
        <f t="shared" si="20"/>
        <v>0</v>
      </c>
      <c r="S72"/>
      <c r="T72"/>
      <c r="U72"/>
      <c r="V72" s="3"/>
      <c r="W72" s="11"/>
      <c r="AW72" s="7"/>
      <c r="AX72" s="7"/>
      <c r="AY72" s="7"/>
      <c r="AZ72" s="7"/>
    </row>
    <row r="73" spans="1:52" ht="21" customHeight="1" x14ac:dyDescent="0.35">
      <c r="A73" s="60"/>
      <c r="B73" s="57" t="s">
        <v>94</v>
      </c>
      <c r="C73" s="47" t="s">
        <v>95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1">
        <f t="shared" si="20"/>
        <v>0</v>
      </c>
      <c r="S73"/>
      <c r="T73"/>
      <c r="U73"/>
      <c r="V73" s="3"/>
      <c r="W73" s="11"/>
      <c r="AW73" s="7"/>
      <c r="AX73" s="7"/>
      <c r="AY73" s="7"/>
      <c r="AZ73" s="7"/>
    </row>
    <row r="74" spans="1:52" ht="40.15" customHeight="1" x14ac:dyDescent="0.35">
      <c r="A74" s="60"/>
      <c r="B74" s="57" t="s">
        <v>96</v>
      </c>
      <c r="C74" s="47" t="s">
        <v>147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1">
        <f t="shared" si="20"/>
        <v>0</v>
      </c>
      <c r="S74"/>
      <c r="T74"/>
      <c r="U74"/>
      <c r="V74" s="3"/>
      <c r="W74" s="11"/>
      <c r="AW74" s="7"/>
      <c r="AX74" s="7"/>
      <c r="AY74" s="7"/>
      <c r="AZ74" s="7"/>
    </row>
    <row r="75" spans="1:52" ht="57" customHeight="1" x14ac:dyDescent="0.35">
      <c r="A75" s="60"/>
      <c r="B75" s="57" t="s">
        <v>97</v>
      </c>
      <c r="C75" s="47" t="s">
        <v>148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1">
        <f t="shared" si="20"/>
        <v>0</v>
      </c>
      <c r="S75"/>
      <c r="T75"/>
      <c r="U75"/>
      <c r="V75" s="3"/>
      <c r="W75" s="11"/>
      <c r="AW75" s="7"/>
      <c r="AX75" s="7"/>
      <c r="AY75" s="7"/>
      <c r="AZ75" s="7"/>
    </row>
    <row r="76" spans="1:52" ht="6" customHeight="1" x14ac:dyDescent="0.35">
      <c r="A76" s="60"/>
      <c r="B76" s="56"/>
      <c r="C76" s="47"/>
      <c r="D76" s="49"/>
      <c r="E76" s="49"/>
      <c r="F76" s="49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1">
        <f t="shared" si="20"/>
        <v>0</v>
      </c>
      <c r="S76"/>
      <c r="T76"/>
      <c r="U76"/>
      <c r="V76" s="3"/>
      <c r="W76" s="11"/>
      <c r="AW76" s="7"/>
      <c r="AX76" s="7"/>
      <c r="AY76" s="7"/>
      <c r="AZ76" s="7"/>
    </row>
    <row r="77" spans="1:52" ht="48" customHeight="1" x14ac:dyDescent="0.35">
      <c r="A77" s="61" t="s">
        <v>98</v>
      </c>
      <c r="B77" s="56"/>
      <c r="C77" s="46" t="s">
        <v>149</v>
      </c>
      <c r="D77" s="51">
        <v>0</v>
      </c>
      <c r="E77" s="51">
        <v>0</v>
      </c>
      <c r="F77" s="51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1">
        <f t="shared" si="20"/>
        <v>0</v>
      </c>
      <c r="S77"/>
      <c r="T77"/>
      <c r="U77"/>
      <c r="V77" s="3"/>
      <c r="W77" s="11"/>
      <c r="AW77" s="7"/>
      <c r="AX77" s="7"/>
      <c r="AY77" s="7"/>
      <c r="AZ77" s="7"/>
    </row>
    <row r="78" spans="1:52" ht="7.15" customHeight="1" x14ac:dyDescent="0.35">
      <c r="A78" s="60"/>
      <c r="B78" s="56"/>
      <c r="C78" s="46"/>
      <c r="D78" s="49"/>
      <c r="E78" s="49"/>
      <c r="F78" s="49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1">
        <f t="shared" ref="R78:R86" si="21">SUM(F78:P78)</f>
        <v>0</v>
      </c>
      <c r="S78"/>
      <c r="T78"/>
      <c r="U78"/>
      <c r="V78" s="3"/>
      <c r="W78" s="11"/>
      <c r="AW78" s="7"/>
      <c r="AX78" s="7"/>
      <c r="AY78" s="7"/>
      <c r="AZ78" s="7"/>
    </row>
    <row r="79" spans="1:52" ht="21" customHeight="1" x14ac:dyDescent="0.35">
      <c r="A79" s="60"/>
      <c r="B79" s="56" t="s">
        <v>99</v>
      </c>
      <c r="C79" s="47" t="s">
        <v>100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1">
        <f t="shared" si="21"/>
        <v>0</v>
      </c>
      <c r="S79"/>
      <c r="T79"/>
      <c r="U79"/>
      <c r="V79" s="3"/>
      <c r="W79" s="11"/>
      <c r="AW79" s="7"/>
      <c r="AX79" s="7"/>
      <c r="AY79" s="7"/>
      <c r="AZ79" s="7"/>
    </row>
    <row r="80" spans="1:52" ht="39" customHeight="1" x14ac:dyDescent="0.35">
      <c r="A80" s="60"/>
      <c r="B80" s="57" t="s">
        <v>101</v>
      </c>
      <c r="C80" s="47" t="s">
        <v>161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1">
        <f t="shared" si="21"/>
        <v>0</v>
      </c>
      <c r="S80"/>
      <c r="T80"/>
      <c r="U80"/>
      <c r="V80" s="3"/>
      <c r="W80" s="11"/>
      <c r="AW80" s="7"/>
      <c r="AX80" s="7"/>
      <c r="AY80" s="7"/>
      <c r="AZ80" s="7"/>
    </row>
    <row r="81" spans="1:52" ht="6" customHeight="1" x14ac:dyDescent="0.35">
      <c r="A81" s="60"/>
      <c r="B81" s="56"/>
      <c r="C81" s="47"/>
      <c r="D81" s="49"/>
      <c r="E81" s="49"/>
      <c r="F81" s="49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1">
        <f t="shared" si="21"/>
        <v>0</v>
      </c>
      <c r="S81"/>
      <c r="T81"/>
      <c r="U81"/>
      <c r="V81" s="3"/>
      <c r="W81" s="11"/>
      <c r="AW81" s="7"/>
      <c r="AX81" s="7"/>
      <c r="AY81" s="7"/>
      <c r="AZ81" s="7"/>
    </row>
    <row r="82" spans="1:52" ht="24.6" customHeight="1" x14ac:dyDescent="0.35">
      <c r="A82" s="59" t="s">
        <v>102</v>
      </c>
      <c r="B82" s="56"/>
      <c r="C82" s="46" t="s">
        <v>103</v>
      </c>
      <c r="D82" s="51">
        <v>0</v>
      </c>
      <c r="E82" s="51">
        <v>0</v>
      </c>
      <c r="F82" s="51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1">
        <f t="shared" si="21"/>
        <v>0</v>
      </c>
      <c r="S82"/>
      <c r="T82"/>
      <c r="U82"/>
      <c r="V82" s="3"/>
      <c r="W82" s="11"/>
      <c r="AW82" s="7"/>
      <c r="AX82" s="7"/>
      <c r="AY82" s="7"/>
      <c r="AZ82" s="7"/>
    </row>
    <row r="83" spans="1:52" ht="7.15" customHeight="1" x14ac:dyDescent="0.35">
      <c r="A83" s="60"/>
      <c r="B83" s="56"/>
      <c r="C83" s="46"/>
      <c r="D83" s="49"/>
      <c r="E83" s="49"/>
      <c r="F83" s="49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1">
        <f t="shared" si="21"/>
        <v>0</v>
      </c>
      <c r="S83"/>
      <c r="T83"/>
      <c r="U83"/>
      <c r="V83" s="3"/>
      <c r="W83" s="11"/>
      <c r="AW83" s="7"/>
      <c r="AX83" s="7"/>
      <c r="AY83" s="7"/>
      <c r="AZ83" s="7"/>
    </row>
    <row r="84" spans="1:52" ht="24" customHeight="1" x14ac:dyDescent="0.35">
      <c r="A84" s="60"/>
      <c r="B84" s="57" t="s">
        <v>104</v>
      </c>
      <c r="C84" s="47" t="s">
        <v>150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1">
        <f t="shared" si="21"/>
        <v>0</v>
      </c>
      <c r="S84"/>
      <c r="T84"/>
      <c r="U84"/>
      <c r="V84" s="3"/>
      <c r="W84" s="11"/>
      <c r="AW84" s="7"/>
      <c r="AX84" s="7"/>
      <c r="AY84" s="7"/>
      <c r="AZ84" s="7"/>
    </row>
    <row r="85" spans="1:52" ht="21" customHeight="1" x14ac:dyDescent="0.35">
      <c r="A85" s="60"/>
      <c r="B85" s="57" t="s">
        <v>105</v>
      </c>
      <c r="C85" s="47" t="s">
        <v>151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1">
        <f t="shared" si="21"/>
        <v>0</v>
      </c>
      <c r="S85"/>
      <c r="T85"/>
      <c r="U85"/>
      <c r="V85" s="3"/>
      <c r="W85" s="11"/>
      <c r="AW85" s="7"/>
      <c r="AX85" s="7"/>
      <c r="AY85" s="7"/>
      <c r="AZ85" s="7"/>
    </row>
    <row r="86" spans="1:52" ht="37.9" customHeight="1" x14ac:dyDescent="0.35">
      <c r="A86" s="60"/>
      <c r="B86" s="57" t="s">
        <v>106</v>
      </c>
      <c r="C86" s="47" t="s">
        <v>152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1">
        <f t="shared" si="21"/>
        <v>0</v>
      </c>
      <c r="S86"/>
      <c r="T86"/>
      <c r="U86"/>
      <c r="V86" s="3"/>
      <c r="W86" s="11"/>
      <c r="AW86" s="7"/>
      <c r="AX86" s="7"/>
      <c r="AY86" s="7"/>
      <c r="AZ86" s="7"/>
    </row>
    <row r="87" spans="1:52" ht="5.45" customHeight="1" x14ac:dyDescent="0.35">
      <c r="A87" s="60"/>
      <c r="B87" s="56"/>
      <c r="C87" s="47"/>
      <c r="D87" s="49"/>
      <c r="E87" s="49"/>
      <c r="F87" s="49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1">
        <f>+F87+G87+H87+I87+J87+K87+L87+M87+N87+S87+T87+U87+O87+P87</f>
        <v>0</v>
      </c>
      <c r="S87"/>
      <c r="T87"/>
      <c r="U87"/>
      <c r="V87" s="3"/>
      <c r="W87" s="11"/>
      <c r="AW87" s="7"/>
      <c r="AX87" s="7"/>
      <c r="AY87" s="7"/>
      <c r="AZ87" s="7"/>
    </row>
    <row r="88" spans="1:52" ht="21" customHeight="1" x14ac:dyDescent="0.35">
      <c r="A88" s="80" t="s">
        <v>107</v>
      </c>
      <c r="B88" s="80"/>
      <c r="C88" s="80"/>
      <c r="D88" s="29">
        <f>D6+D14+D26+D38+D58</f>
        <v>4924577702</v>
      </c>
      <c r="E88" s="29">
        <f>E6+E14+E26+E38+E58</f>
        <v>0</v>
      </c>
      <c r="F88" s="29">
        <f>F6+F14+F26+F38+F58</f>
        <v>229455062.90999997</v>
      </c>
      <c r="G88" s="28">
        <f t="shared" ref="G88:N88" si="22">G82+G77+G70+G58+G38+G26+G14+G6</f>
        <v>0</v>
      </c>
      <c r="H88" s="28">
        <f t="shared" si="22"/>
        <v>0</v>
      </c>
      <c r="I88" s="28">
        <f t="shared" si="22"/>
        <v>0</v>
      </c>
      <c r="J88" s="28">
        <f t="shared" si="22"/>
        <v>0</v>
      </c>
      <c r="K88" s="28">
        <f t="shared" si="22"/>
        <v>0</v>
      </c>
      <c r="L88" s="28">
        <f t="shared" si="22"/>
        <v>0</v>
      </c>
      <c r="M88" s="28">
        <f t="shared" si="22"/>
        <v>0</v>
      </c>
      <c r="N88" s="28">
        <f t="shared" si="22"/>
        <v>0</v>
      </c>
      <c r="O88" s="28">
        <f t="shared" ref="O88" si="23">O82+O77+O70+O58+O38+O26+O14+O6</f>
        <v>0</v>
      </c>
      <c r="P88" s="28">
        <f>P82+P77+P70+P58+P38+P26+P14+P6</f>
        <v>0</v>
      </c>
      <c r="Q88" s="28">
        <f>Q82+Q77+Q70+Q58+Q38+Q26+Q14+Q6</f>
        <v>0</v>
      </c>
      <c r="R88" s="28">
        <f>SUM(F88:Q88)</f>
        <v>229455062.90999997</v>
      </c>
      <c r="S88"/>
      <c r="T88"/>
      <c r="U88"/>
      <c r="V88" s="1"/>
      <c r="AW88" s="7"/>
      <c r="AX88" s="7"/>
      <c r="AY88" s="7"/>
    </row>
    <row r="89" spans="1:52" ht="7.15" customHeight="1" x14ac:dyDescent="0.35">
      <c r="A89" s="63"/>
      <c r="B89" s="57"/>
      <c r="C89" s="46"/>
      <c r="D89" s="31"/>
      <c r="E89" s="31"/>
      <c r="F89" s="31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21">
        <f>+F89+G89+H89+I89+J89+K89+L89+M89+N89+S89+T89+U89+O89+P89</f>
        <v>0</v>
      </c>
      <c r="S89"/>
      <c r="T89"/>
      <c r="U89"/>
      <c r="V89" s="1"/>
      <c r="AW89" s="7"/>
      <c r="AX89" s="7"/>
      <c r="AY89" s="7"/>
    </row>
    <row r="90" spans="1:52" ht="15.6" customHeight="1" x14ac:dyDescent="0.35">
      <c r="A90" s="61">
        <v>4</v>
      </c>
      <c r="B90" s="57"/>
      <c r="C90" s="46" t="s">
        <v>108</v>
      </c>
      <c r="D90" s="51">
        <v>0</v>
      </c>
      <c r="E90" s="51">
        <v>0</v>
      </c>
      <c r="F90" s="51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1">
        <f t="shared" ref="R90:R104" si="24">SUM(F90:P90)</f>
        <v>0</v>
      </c>
      <c r="S90"/>
      <c r="T90"/>
      <c r="U90"/>
      <c r="V90" s="3"/>
      <c r="W90" s="11"/>
      <c r="AW90" s="7"/>
      <c r="AX90" s="7"/>
      <c r="AY90" s="7"/>
      <c r="AZ90" s="7"/>
    </row>
    <row r="91" spans="1:52" ht="4.9000000000000004" customHeight="1" x14ac:dyDescent="0.35">
      <c r="A91" s="63"/>
      <c r="B91" s="57"/>
      <c r="C91" s="46"/>
      <c r="D91" s="49"/>
      <c r="E91" s="49"/>
      <c r="F91" s="49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1">
        <f t="shared" si="24"/>
        <v>0</v>
      </c>
      <c r="S91"/>
      <c r="T91"/>
      <c r="U91"/>
      <c r="V91" s="3"/>
      <c r="W91" s="11"/>
      <c r="AW91" s="7"/>
      <c r="AX91" s="7"/>
      <c r="AY91" s="7"/>
      <c r="AZ91" s="7"/>
    </row>
    <row r="92" spans="1:52" ht="15" customHeight="1" x14ac:dyDescent="0.35">
      <c r="A92" s="61" t="s">
        <v>109</v>
      </c>
      <c r="B92" s="57"/>
      <c r="C92" s="46" t="s">
        <v>110</v>
      </c>
      <c r="D92" s="51">
        <v>0</v>
      </c>
      <c r="E92" s="51">
        <v>0</v>
      </c>
      <c r="F92" s="51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1">
        <f t="shared" si="24"/>
        <v>0</v>
      </c>
      <c r="S92"/>
      <c r="T92"/>
      <c r="U92"/>
      <c r="V92" s="3"/>
      <c r="W92" s="11"/>
      <c r="AW92" s="7"/>
      <c r="AX92" s="7"/>
      <c r="AY92" s="7"/>
      <c r="AZ92" s="7"/>
    </row>
    <row r="93" spans="1:52" ht="4.9000000000000004" customHeight="1" x14ac:dyDescent="0.35">
      <c r="A93" s="63"/>
      <c r="B93" s="57"/>
      <c r="C93" s="46"/>
      <c r="D93" s="49"/>
      <c r="E93" s="49"/>
      <c r="F93" s="49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1">
        <f t="shared" si="24"/>
        <v>0</v>
      </c>
      <c r="S93"/>
      <c r="T93"/>
      <c r="U93"/>
      <c r="V93" s="3"/>
      <c r="W93" s="11"/>
      <c r="AW93" s="7"/>
      <c r="AX93" s="7"/>
      <c r="AY93" s="7"/>
      <c r="AZ93" s="7"/>
    </row>
    <row r="94" spans="1:52" ht="32.450000000000003" customHeight="1" x14ac:dyDescent="0.35">
      <c r="A94" s="63"/>
      <c r="B94" s="57" t="s">
        <v>111</v>
      </c>
      <c r="C94" s="47" t="s">
        <v>153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1">
        <f t="shared" si="24"/>
        <v>0</v>
      </c>
      <c r="S94"/>
      <c r="T94"/>
      <c r="U94"/>
      <c r="V94" s="3"/>
      <c r="W94" s="11"/>
      <c r="AW94" s="7"/>
      <c r="AX94" s="7"/>
      <c r="AY94" s="7"/>
      <c r="AZ94" s="7"/>
    </row>
    <row r="95" spans="1:52" ht="34.9" customHeight="1" x14ac:dyDescent="0.35">
      <c r="A95" s="63"/>
      <c r="B95" s="57" t="s">
        <v>112</v>
      </c>
      <c r="C95" s="47" t="s">
        <v>154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1">
        <f t="shared" si="24"/>
        <v>0</v>
      </c>
      <c r="S95"/>
      <c r="T95"/>
      <c r="U95"/>
      <c r="V95" s="3"/>
      <c r="W95" s="11"/>
      <c r="AW95" s="7"/>
      <c r="AX95" s="7"/>
      <c r="AY95" s="7"/>
      <c r="AZ95" s="7"/>
    </row>
    <row r="96" spans="1:52" ht="2.4500000000000002" customHeight="1" x14ac:dyDescent="0.35">
      <c r="A96" s="63"/>
      <c r="B96" s="57"/>
      <c r="C96" s="47"/>
      <c r="D96" s="49"/>
      <c r="E96" s="49"/>
      <c r="F96" s="49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1">
        <f t="shared" si="24"/>
        <v>0</v>
      </c>
      <c r="S96"/>
      <c r="T96"/>
      <c r="U96"/>
      <c r="V96" s="3"/>
      <c r="W96" s="11"/>
      <c r="AW96" s="7"/>
      <c r="AX96" s="7"/>
      <c r="AY96" s="7"/>
      <c r="AZ96" s="7"/>
    </row>
    <row r="97" spans="1:52" ht="16.149999999999999" customHeight="1" x14ac:dyDescent="0.35">
      <c r="A97" s="61" t="s">
        <v>113</v>
      </c>
      <c r="B97" s="57"/>
      <c r="C97" s="53" t="s">
        <v>114</v>
      </c>
      <c r="D97" s="51">
        <v>0</v>
      </c>
      <c r="E97" s="51">
        <v>0</v>
      </c>
      <c r="F97" s="51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1">
        <f t="shared" si="24"/>
        <v>0</v>
      </c>
      <c r="S97"/>
      <c r="T97"/>
      <c r="U97"/>
      <c r="V97" s="3"/>
      <c r="W97" s="11"/>
      <c r="AW97" s="7"/>
      <c r="AX97" s="7"/>
      <c r="AY97" s="7"/>
      <c r="AZ97" s="7"/>
    </row>
    <row r="98" spans="1:52" ht="3.6" customHeight="1" x14ac:dyDescent="0.35">
      <c r="A98" s="63"/>
      <c r="B98" s="57"/>
      <c r="C98" s="53"/>
      <c r="D98" s="49"/>
      <c r="E98" s="49"/>
      <c r="F98" s="49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1">
        <f t="shared" si="24"/>
        <v>0</v>
      </c>
      <c r="S98"/>
      <c r="T98"/>
      <c r="U98"/>
      <c r="V98" s="3"/>
      <c r="W98" s="11"/>
      <c r="AW98" s="7"/>
      <c r="AX98" s="7"/>
      <c r="AY98" s="7"/>
      <c r="AZ98" s="7"/>
    </row>
    <row r="99" spans="1:52" ht="21.75" customHeight="1" x14ac:dyDescent="0.35">
      <c r="A99" s="63"/>
      <c r="B99" s="57" t="s">
        <v>115</v>
      </c>
      <c r="C99" s="54" t="s">
        <v>155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1">
        <f t="shared" si="24"/>
        <v>0</v>
      </c>
      <c r="S99"/>
      <c r="T99"/>
      <c r="U99"/>
      <c r="V99" s="3"/>
      <c r="W99" s="11"/>
      <c r="AW99" s="7"/>
      <c r="AX99" s="7"/>
      <c r="AY99" s="7"/>
      <c r="AZ99" s="7"/>
    </row>
    <row r="100" spans="1:52" ht="18.600000000000001" customHeight="1" x14ac:dyDescent="0.35">
      <c r="A100" s="63"/>
      <c r="B100" s="57" t="s">
        <v>116</v>
      </c>
      <c r="C100" s="54" t="s">
        <v>156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1">
        <f t="shared" si="24"/>
        <v>0</v>
      </c>
      <c r="S100"/>
      <c r="T100"/>
      <c r="U100"/>
      <c r="V100" s="3"/>
      <c r="W100" s="11"/>
      <c r="AW100" s="7"/>
      <c r="AX100" s="7"/>
      <c r="AY100" s="7"/>
      <c r="AZ100" s="7"/>
    </row>
    <row r="101" spans="1:52" ht="3" customHeight="1" x14ac:dyDescent="0.35">
      <c r="A101" s="63"/>
      <c r="B101" s="57"/>
      <c r="C101" s="54"/>
      <c r="D101" s="49"/>
      <c r="E101" s="49"/>
      <c r="F101" s="49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1">
        <f t="shared" si="24"/>
        <v>0</v>
      </c>
      <c r="S101"/>
      <c r="T101"/>
      <c r="U101"/>
      <c r="V101" s="3"/>
      <c r="W101" s="11"/>
      <c r="AW101" s="7"/>
      <c r="AX101" s="7"/>
      <c r="AY101" s="7"/>
      <c r="AZ101" s="7"/>
    </row>
    <row r="102" spans="1:52" ht="15" customHeight="1" x14ac:dyDescent="0.35">
      <c r="A102" s="61" t="s">
        <v>117</v>
      </c>
      <c r="B102" s="57"/>
      <c r="C102" s="53" t="s">
        <v>157</v>
      </c>
      <c r="D102" s="51">
        <v>0</v>
      </c>
      <c r="E102" s="51">
        <v>0</v>
      </c>
      <c r="F102" s="51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1">
        <f t="shared" si="24"/>
        <v>0</v>
      </c>
      <c r="S102"/>
      <c r="T102"/>
      <c r="U102"/>
      <c r="V102" s="3"/>
      <c r="W102" s="11"/>
      <c r="AW102" s="7"/>
      <c r="AX102" s="7"/>
      <c r="AY102" s="7"/>
      <c r="AZ102" s="7"/>
    </row>
    <row r="103" spans="1:52" ht="9.6" customHeight="1" x14ac:dyDescent="0.35">
      <c r="A103" s="63"/>
      <c r="B103" s="57"/>
      <c r="C103" s="46"/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1">
        <f t="shared" si="24"/>
        <v>0</v>
      </c>
      <c r="S103"/>
      <c r="T103"/>
      <c r="U103"/>
      <c r="V103" s="3"/>
      <c r="W103" s="11"/>
      <c r="AW103" s="7"/>
      <c r="AX103" s="7"/>
      <c r="AY103" s="7"/>
      <c r="AZ103" s="7"/>
    </row>
    <row r="104" spans="1:52" ht="27" customHeight="1" x14ac:dyDescent="0.35">
      <c r="A104" s="64"/>
      <c r="B104" s="62" t="s">
        <v>118</v>
      </c>
      <c r="C104" s="52" t="s">
        <v>158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1">
        <v>0</v>
      </c>
      <c r="Q104" s="21">
        <v>0</v>
      </c>
      <c r="R104" s="21">
        <f t="shared" si="24"/>
        <v>0</v>
      </c>
      <c r="S104"/>
      <c r="T104"/>
      <c r="U104"/>
      <c r="V104" s="3"/>
      <c r="W104" s="11"/>
      <c r="AW104" s="7"/>
      <c r="AX104" s="7"/>
      <c r="AY104" s="7"/>
      <c r="AZ104" s="7"/>
    </row>
    <row r="105" spans="1:52" ht="32.25" customHeight="1" x14ac:dyDescent="0.35">
      <c r="A105" s="81" t="s">
        <v>159</v>
      </c>
      <c r="B105" s="81"/>
      <c r="C105" s="81"/>
      <c r="D105" s="32">
        <f t="shared" ref="D105:E105" si="25">D88</f>
        <v>4924577702</v>
      </c>
      <c r="E105" s="32">
        <f t="shared" si="25"/>
        <v>0</v>
      </c>
      <c r="F105" s="32">
        <f t="shared" ref="F105:N105" si="26">F88</f>
        <v>229455062.90999997</v>
      </c>
      <c r="G105" s="33">
        <f t="shared" si="26"/>
        <v>0</v>
      </c>
      <c r="H105" s="33">
        <f t="shared" si="26"/>
        <v>0</v>
      </c>
      <c r="I105" s="33">
        <f t="shared" si="26"/>
        <v>0</v>
      </c>
      <c r="J105" s="33">
        <f t="shared" si="26"/>
        <v>0</v>
      </c>
      <c r="K105" s="33">
        <f t="shared" si="26"/>
        <v>0</v>
      </c>
      <c r="L105" s="33">
        <f t="shared" si="26"/>
        <v>0</v>
      </c>
      <c r="M105" s="33">
        <f t="shared" si="26"/>
        <v>0</v>
      </c>
      <c r="N105" s="33">
        <f t="shared" si="26"/>
        <v>0</v>
      </c>
      <c r="O105" s="33">
        <f t="shared" ref="O105:P105" si="27">O88</f>
        <v>0</v>
      </c>
      <c r="P105" s="33">
        <f t="shared" si="27"/>
        <v>0</v>
      </c>
      <c r="Q105" s="33">
        <f t="shared" ref="Q105" si="28">Q88</f>
        <v>0</v>
      </c>
      <c r="R105" s="33">
        <f>SUM(F105:Q105)</f>
        <v>229455062.90999997</v>
      </c>
      <c r="S105"/>
      <c r="T105"/>
      <c r="U105"/>
      <c r="V105" s="5"/>
      <c r="AW105" s="7"/>
      <c r="AX105" s="7"/>
      <c r="AY105" s="7"/>
      <c r="AZ105" s="7"/>
    </row>
    <row r="106" spans="1:52" s="7" customFormat="1" ht="14.25" customHeight="1" x14ac:dyDescent="0.35"/>
    <row r="107" spans="1:52" s="7" customFormat="1" ht="21" customHeight="1" x14ac:dyDescent="0.35"/>
    <row r="108" spans="1:52" s="7" customFormat="1" ht="21" customHeight="1" x14ac:dyDescent="0.35"/>
    <row r="109" spans="1:52" s="7" customFormat="1" ht="21" customHeight="1" x14ac:dyDescent="0.35"/>
    <row r="110" spans="1:52" s="7" customFormat="1" ht="21" customHeight="1" x14ac:dyDescent="0.35">
      <c r="A110" s="1"/>
      <c r="B110" s="1"/>
      <c r="C110" s="37"/>
      <c r="D110" s="66"/>
      <c r="E110" s="37"/>
      <c r="F110" s="35"/>
      <c r="G110" s="2"/>
      <c r="H110" s="1"/>
      <c r="I110" s="2"/>
      <c r="J110" s="1"/>
      <c r="K110" s="1"/>
      <c r="L110" s="1"/>
      <c r="M110" s="1"/>
      <c r="N110" s="1"/>
      <c r="O110" s="2"/>
      <c r="P110" s="69"/>
      <c r="Q110" s="68"/>
      <c r="R110" s="1"/>
      <c r="S110"/>
      <c r="T110"/>
      <c r="U110"/>
    </row>
    <row r="111" spans="1:52" s="7" customFormat="1" ht="21" customHeight="1" x14ac:dyDescent="0.35">
      <c r="A111" s="1"/>
      <c r="B111" s="1"/>
      <c r="C111" s="37"/>
      <c r="D111" s="66"/>
      <c r="E111" s="37"/>
      <c r="F111" s="35"/>
      <c r="G111" s="1"/>
      <c r="H111" s="1"/>
      <c r="I111" s="1"/>
      <c r="J111" s="1"/>
      <c r="K111" s="1"/>
      <c r="L111" s="1"/>
      <c r="M111" s="1"/>
      <c r="N111" s="1"/>
      <c r="O111" s="1"/>
      <c r="P111" s="69"/>
      <c r="Q111" s="68"/>
      <c r="R111" s="1"/>
      <c r="S111"/>
      <c r="T111"/>
      <c r="U111"/>
    </row>
    <row r="112" spans="1:52" s="7" customFormat="1" ht="21" customHeight="1" x14ac:dyDescent="0.35">
      <c r="A112" s="1"/>
      <c r="B112" s="1"/>
      <c r="C112" s="37"/>
      <c r="D112" s="66"/>
      <c r="E112" s="37"/>
      <c r="F112" s="35"/>
      <c r="G112" s="1"/>
      <c r="H112" s="1"/>
      <c r="I112" s="1"/>
      <c r="J112" s="65"/>
      <c r="K112" s="1"/>
      <c r="L112" s="1"/>
      <c r="M112" s="1"/>
      <c r="N112" s="1"/>
      <c r="O112" s="1"/>
      <c r="P112" s="69"/>
      <c r="Q112" s="68"/>
      <c r="R112" s="1"/>
      <c r="S112"/>
      <c r="T112"/>
      <c r="U112"/>
    </row>
    <row r="113" spans="1:51" s="7" customFormat="1" ht="21" customHeight="1" x14ac:dyDescent="0.35">
      <c r="A113" s="1"/>
      <c r="B113" s="1"/>
      <c r="C113" s="37"/>
      <c r="D113" s="37"/>
      <c r="E113" s="37"/>
      <c r="F113" s="35"/>
      <c r="G113" s="1"/>
      <c r="H113" s="1"/>
      <c r="I113" s="1"/>
      <c r="J113" s="65"/>
      <c r="K113" s="1"/>
      <c r="L113" s="1"/>
      <c r="M113" s="1"/>
      <c r="N113" s="1"/>
      <c r="O113" s="1"/>
      <c r="P113" s="69"/>
      <c r="Q113" s="68"/>
      <c r="R113" s="1"/>
      <c r="S113"/>
      <c r="T113"/>
      <c r="U113"/>
    </row>
    <row r="114" spans="1:51" ht="21" customHeight="1" x14ac:dyDescent="0.35">
      <c r="A114" s="38"/>
      <c r="B114" s="38"/>
      <c r="C114" s="34"/>
      <c r="D114" s="34"/>
      <c r="E114" s="34"/>
      <c r="F114" s="1"/>
      <c r="G114" s="1"/>
      <c r="H114" s="1"/>
      <c r="I114" s="1"/>
      <c r="J114" s="39"/>
      <c r="K114" s="16"/>
      <c r="L114" s="38"/>
      <c r="M114" s="38"/>
      <c r="N114" s="1"/>
      <c r="O114" s="1"/>
      <c r="P114" s="69"/>
      <c r="Q114" s="68"/>
      <c r="R114" s="1"/>
      <c r="S114"/>
      <c r="T114"/>
      <c r="U114"/>
      <c r="AW114" s="7"/>
      <c r="AX114" s="7"/>
      <c r="AY114" s="7"/>
    </row>
    <row r="115" spans="1:51" ht="81.75" customHeight="1" x14ac:dyDescent="0.35">
      <c r="A115" s="38"/>
      <c r="B115" s="38"/>
      <c r="C115" s="36"/>
      <c r="D115" s="36"/>
      <c r="E115" s="36"/>
      <c r="F115" s="1"/>
      <c r="G115" s="1"/>
      <c r="H115" s="1"/>
      <c r="I115" s="1"/>
      <c r="J115" s="39"/>
      <c r="K115" s="16"/>
      <c r="L115" s="38"/>
      <c r="M115" s="38"/>
      <c r="N115" s="1"/>
      <c r="O115" s="1"/>
      <c r="P115" s="69"/>
      <c r="Q115" s="68"/>
      <c r="R115" s="1"/>
      <c r="S115"/>
      <c r="T115"/>
      <c r="U115"/>
      <c r="AW115" s="7"/>
      <c r="AX115" s="7"/>
      <c r="AY115" s="7"/>
    </row>
    <row r="116" spans="1:51" ht="15.75" hidden="1" customHeight="1" x14ac:dyDescent="0.35">
      <c r="A116" s="38"/>
      <c r="B116" s="38"/>
      <c r="C116" s="40"/>
      <c r="D116" s="79"/>
      <c r="E116" s="79"/>
      <c r="F116" s="79"/>
      <c r="G116" s="79"/>
      <c r="H116" s="38"/>
      <c r="I116" s="38"/>
      <c r="J116" s="38"/>
      <c r="K116" s="38"/>
      <c r="L116" s="38"/>
      <c r="M116" s="38"/>
      <c r="N116" s="38"/>
      <c r="O116" s="38"/>
      <c r="P116" s="70"/>
      <c r="Q116" s="68"/>
      <c r="R116" s="38"/>
      <c r="S116"/>
      <c r="T116"/>
      <c r="U116"/>
      <c r="AW116" s="7"/>
      <c r="AX116" s="7"/>
      <c r="AY116" s="7"/>
    </row>
    <row r="117" spans="1:51" ht="27" hidden="1" customHeight="1" x14ac:dyDescent="0.35">
      <c r="A117" s="38"/>
      <c r="B117" s="38"/>
      <c r="C117" s="40"/>
      <c r="D117" s="79"/>
      <c r="E117" s="79"/>
      <c r="F117" s="79"/>
      <c r="G117" s="79"/>
      <c r="H117" s="38"/>
      <c r="I117" s="38"/>
      <c r="J117" s="38"/>
      <c r="K117" s="38"/>
      <c r="L117" s="38"/>
      <c r="M117" s="38"/>
      <c r="N117" s="38"/>
      <c r="O117" s="38"/>
      <c r="P117" s="70"/>
      <c r="Q117" s="68"/>
      <c r="R117" s="38"/>
      <c r="S117"/>
      <c r="T117"/>
      <c r="U117"/>
      <c r="AW117" s="7"/>
      <c r="AX117" s="7"/>
      <c r="AY117" s="7"/>
    </row>
    <row r="118" spans="1:51" ht="90.75" customHeight="1" x14ac:dyDescent="0.35">
      <c r="A118" s="38"/>
      <c r="B118" s="38"/>
      <c r="C118" s="40"/>
      <c r="D118" s="40"/>
      <c r="E118" s="40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70"/>
      <c r="Q118" s="68"/>
      <c r="R118" s="38"/>
      <c r="S118"/>
      <c r="T118"/>
      <c r="U118"/>
      <c r="AW118" s="7"/>
      <c r="AX118" s="7"/>
      <c r="AY118" s="7"/>
    </row>
    <row r="119" spans="1:51" ht="73.5" customHeight="1" x14ac:dyDescent="0.35">
      <c r="A119" s="38"/>
      <c r="B119" s="38"/>
      <c r="C119" s="40"/>
      <c r="D119" s="40"/>
      <c r="E119" s="40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70"/>
      <c r="Q119" s="68"/>
      <c r="R119" s="38"/>
      <c r="S119"/>
      <c r="T119"/>
      <c r="U119"/>
      <c r="AW119" s="7"/>
      <c r="AX119" s="7"/>
      <c r="AY119" s="7"/>
    </row>
    <row r="120" spans="1:51" ht="12" customHeight="1" x14ac:dyDescent="0.35">
      <c r="A120" s="38"/>
      <c r="B120" s="38"/>
      <c r="C120" s="40"/>
      <c r="D120" s="40"/>
      <c r="E120" s="40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70"/>
      <c r="Q120" s="68"/>
      <c r="R120" s="38"/>
      <c r="S120"/>
      <c r="T120"/>
      <c r="U120"/>
      <c r="AW120" s="7"/>
      <c r="AX120" s="7"/>
      <c r="AY120" s="7"/>
    </row>
    <row r="121" spans="1:51" x14ac:dyDescent="0.35">
      <c r="A121" s="38"/>
      <c r="B121" s="38"/>
      <c r="C121" s="40"/>
      <c r="D121" s="40"/>
      <c r="E121" s="40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70"/>
      <c r="Q121" s="68"/>
      <c r="R121" s="38"/>
      <c r="S121"/>
      <c r="T121"/>
      <c r="U121"/>
      <c r="AW121" s="7"/>
      <c r="AX121" s="7"/>
      <c r="AY121" s="7"/>
    </row>
    <row r="122" spans="1:51" x14ac:dyDescent="0.35">
      <c r="A122" s="38"/>
      <c r="B122" s="38"/>
      <c r="C122" s="40"/>
      <c r="D122" s="40"/>
      <c r="E122" s="40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70"/>
      <c r="Q122" s="68"/>
      <c r="R122" s="38"/>
      <c r="S122"/>
      <c r="T122"/>
      <c r="U122"/>
      <c r="AW122" s="7"/>
      <c r="AX122" s="7"/>
      <c r="AY122" s="7"/>
    </row>
    <row r="123" spans="1:51" x14ac:dyDescent="0.35">
      <c r="A123" s="38"/>
      <c r="B123" s="38"/>
      <c r="C123" s="40"/>
      <c r="D123" s="40"/>
      <c r="E123" s="40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70"/>
      <c r="Q123" s="68"/>
      <c r="R123" s="38"/>
      <c r="S123"/>
      <c r="T123"/>
      <c r="U123"/>
      <c r="AW123" s="7"/>
      <c r="AX123" s="7"/>
      <c r="AY123" s="7"/>
    </row>
    <row r="124" spans="1:51" x14ac:dyDescent="0.35">
      <c r="A124" s="38"/>
      <c r="B124" s="38"/>
      <c r="C124" s="40"/>
      <c r="D124" s="40"/>
      <c r="E124" s="40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70"/>
      <c r="Q124" s="68"/>
      <c r="R124" s="38"/>
      <c r="S124"/>
      <c r="T124"/>
      <c r="U124"/>
      <c r="AW124" s="7"/>
      <c r="AX124" s="7"/>
      <c r="AY124" s="7"/>
    </row>
    <row r="125" spans="1:51" x14ac:dyDescent="0.35">
      <c r="A125" s="38"/>
      <c r="B125" s="38"/>
      <c r="C125" s="40"/>
      <c r="D125" s="40"/>
      <c r="E125" s="40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70"/>
      <c r="Q125" s="68"/>
      <c r="R125" s="38"/>
      <c r="S125"/>
      <c r="T125"/>
      <c r="U125"/>
      <c r="AW125" s="7"/>
      <c r="AX125" s="7"/>
      <c r="AY125" s="7"/>
    </row>
    <row r="126" spans="1:51" x14ac:dyDescent="0.35">
      <c r="A126" s="38"/>
      <c r="B126" s="38"/>
      <c r="C126" s="40"/>
      <c r="D126" s="40"/>
      <c r="E126" s="40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70"/>
      <c r="Q126" s="68"/>
      <c r="R126" s="38"/>
      <c r="S126"/>
      <c r="T126"/>
      <c r="U126"/>
      <c r="AW126" s="7"/>
      <c r="AX126" s="7"/>
      <c r="AY126" s="7"/>
    </row>
    <row r="127" spans="1:51" x14ac:dyDescent="0.35">
      <c r="A127" s="38"/>
      <c r="B127" s="38"/>
      <c r="C127" s="40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1"/>
      <c r="S127"/>
      <c r="T127"/>
      <c r="U127"/>
    </row>
    <row r="128" spans="1:51" x14ac:dyDescent="0.35">
      <c r="A128" s="38"/>
      <c r="B128" s="38"/>
      <c r="C128" s="40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1"/>
    </row>
    <row r="129" spans="1:18" x14ac:dyDescent="0.35">
      <c r="A129" s="38"/>
      <c r="B129" s="38"/>
      <c r="C129" s="40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1"/>
    </row>
    <row r="130" spans="1:18" x14ac:dyDescent="0.35">
      <c r="A130" s="38"/>
      <c r="B130" s="38"/>
      <c r="C130" s="40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1"/>
    </row>
    <row r="131" spans="1:18" x14ac:dyDescent="0.35">
      <c r="A131" s="38"/>
      <c r="B131" s="38"/>
      <c r="C131" s="40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1"/>
    </row>
    <row r="132" spans="1:18" x14ac:dyDescent="0.35">
      <c r="A132" s="38"/>
      <c r="B132" s="38"/>
      <c r="C132" s="40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1"/>
    </row>
    <row r="133" spans="1:18" x14ac:dyDescent="0.35">
      <c r="A133" s="38"/>
      <c r="B133" s="38"/>
      <c r="C133" s="40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1"/>
    </row>
    <row r="134" spans="1:18" x14ac:dyDescent="0.35">
      <c r="A134" s="38"/>
      <c r="B134" s="38"/>
      <c r="C134" s="40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1"/>
    </row>
    <row r="135" spans="1:18" x14ac:dyDescent="0.35">
      <c r="C135" s="40"/>
      <c r="D135" s="38"/>
      <c r="E135" s="38"/>
      <c r="F135" s="38"/>
      <c r="G135" s="38"/>
      <c r="H135" s="38"/>
      <c r="I135" s="38"/>
      <c r="N135" s="38"/>
      <c r="O135" s="38"/>
      <c r="P135" s="38"/>
      <c r="Q135" s="38"/>
      <c r="R135" s="1"/>
    </row>
    <row r="136" spans="1:18" x14ac:dyDescent="0.35">
      <c r="C136" s="40"/>
      <c r="D136" s="38"/>
      <c r="E136" s="38"/>
      <c r="F136" s="38"/>
      <c r="G136" s="38"/>
      <c r="H136" s="38"/>
      <c r="I136" s="38"/>
      <c r="N136" s="38"/>
      <c r="O136" s="38"/>
      <c r="P136" s="38"/>
      <c r="Q136" s="38"/>
      <c r="R136" s="1"/>
    </row>
    <row r="137" spans="1:18" x14ac:dyDescent="0.35">
      <c r="C137" s="40"/>
      <c r="D137" s="38"/>
      <c r="E137" s="38"/>
      <c r="F137" s="38"/>
      <c r="G137" s="38"/>
      <c r="H137" s="38"/>
      <c r="I137" s="38"/>
      <c r="N137" s="38"/>
      <c r="O137" s="38"/>
      <c r="P137" s="38"/>
      <c r="Q137" s="38"/>
      <c r="R137" s="1"/>
    </row>
    <row r="138" spans="1:18" x14ac:dyDescent="0.35">
      <c r="C138" s="40"/>
      <c r="D138" s="38"/>
      <c r="E138" s="38"/>
      <c r="F138" s="38"/>
      <c r="G138" s="38"/>
      <c r="H138" s="38"/>
      <c r="I138" s="38"/>
      <c r="N138" s="38"/>
      <c r="O138" s="38"/>
      <c r="P138" s="38"/>
      <c r="Q138" s="38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9">
    <mergeCell ref="N1:Q1"/>
    <mergeCell ref="Y14:AB14"/>
    <mergeCell ref="D116:G117"/>
    <mergeCell ref="A88:C88"/>
    <mergeCell ref="A105:C105"/>
    <mergeCell ref="A3:C4"/>
    <mergeCell ref="D3:D4"/>
    <mergeCell ref="E3:E4"/>
    <mergeCell ref="F3:R3"/>
  </mergeCells>
  <printOptions horizontalCentered="1"/>
  <pageMargins left="0.2" right="0.19685039370078741" top="0.43307086614173229" bottom="0.55118110236220474" header="0.23622047244094491" footer="0.23622047244094491"/>
  <pageSetup scale="45" fitToHeight="0" orientation="landscape" r:id="rId1"/>
  <headerFooter>
    <oddFooter>&amp;C&amp;14Pagina &amp;P</oddFooter>
  </headerFooter>
  <rowBreaks count="3" manualBreakCount="3">
    <brk id="45" max="17" man="1"/>
    <brk id="91" max="17" man="1"/>
    <brk id="118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25">
      <c r="G8" s="73"/>
    </row>
    <row r="9" spans="7:7" x14ac:dyDescent="0.25">
      <c r="G9" s="73"/>
    </row>
    <row r="10" spans="7:7" x14ac:dyDescent="0.25">
      <c r="G10" s="73"/>
    </row>
    <row r="11" spans="7:7" x14ac:dyDescent="0.25">
      <c r="G11" s="73"/>
    </row>
    <row r="12" spans="7:7" x14ac:dyDescent="0.25">
      <c r="G12" s="73"/>
    </row>
    <row r="13" spans="7:7" x14ac:dyDescent="0.25">
      <c r="G13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ENERO</vt:lpstr>
      <vt:lpstr>Hoja1</vt:lpstr>
      <vt:lpstr>Hoja2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Ana Stephanie Valdez Sosa</cp:lastModifiedBy>
  <cp:lastPrinted>2022-02-22T15:32:39Z</cp:lastPrinted>
  <dcterms:created xsi:type="dcterms:W3CDTF">2020-11-04T14:03:08Z</dcterms:created>
  <dcterms:modified xsi:type="dcterms:W3CDTF">2022-02-22T17:49:43Z</dcterms:modified>
</cp:coreProperties>
</file>