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llington.sanchez\Desktop\2020\DIGECOG\EF corte dic-2020\EF Final\Bajados de pag.DIGECOG\"/>
    </mc:Choice>
  </mc:AlternateContent>
  <xr:revisionPtr revIDLastSave="0" documentId="8_{687DD94B-8801-42DC-A4C8-31AC943724C1}" xr6:coauthVersionLast="45" xr6:coauthVersionMax="45" xr10:uidLastSave="{00000000-0000-0000-0000-000000000000}"/>
  <bookViews>
    <workbookView xWindow="-120" yWindow="-120" windowWidth="20730" windowHeight="11160" xr2:uid="{CE22BCD0-3839-499C-8BB0-BA66E3EBC826}"/>
  </bookViews>
  <sheets>
    <sheet name="Estado de Situación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7" i="2" l="1"/>
  <c r="C47" i="2"/>
  <c r="E37" i="2"/>
  <c r="E36" i="2"/>
  <c r="E33" i="2"/>
  <c r="E38" i="2" s="1"/>
  <c r="E41" i="2" s="1"/>
  <c r="E48" i="2" s="1"/>
  <c r="C38" i="2"/>
  <c r="C41" i="2" s="1"/>
  <c r="E27" i="2"/>
  <c r="C27" i="2"/>
  <c r="E21" i="2"/>
  <c r="E29" i="2" s="1"/>
  <c r="C21" i="2"/>
  <c r="C48" i="2" l="1"/>
  <c r="C29" i="2"/>
</calcChain>
</file>

<file path=xl/sharedStrings.xml><?xml version="1.0" encoding="utf-8"?>
<sst xmlns="http://schemas.openxmlformats.org/spreadsheetml/2006/main" count="40" uniqueCount="40">
  <si>
    <t>Instituto Dominicano de Aviacion Civil</t>
  </si>
  <si>
    <t>Estado de Situación Financiera</t>
  </si>
  <si>
    <t>Al 31 de diciembre del 2020 y 2019</t>
  </si>
  <si>
    <t xml:space="preserve"> (Valores en RD$)</t>
  </si>
  <si>
    <t>Activos</t>
  </si>
  <si>
    <t>Activos corrientes</t>
  </si>
  <si>
    <t xml:space="preserve">Efectivo y equivalente de efectivo (Notas 7) </t>
  </si>
  <si>
    <t>Cuenta por cobrar a corto plazo (Notas 8)</t>
  </si>
  <si>
    <t>Pagos anticipados (Nota 09)</t>
  </si>
  <si>
    <t>Otros activos corrientes (Nota 9)</t>
  </si>
  <si>
    <t>Total activos corrientes</t>
  </si>
  <si>
    <t>Activos no corrientes</t>
  </si>
  <si>
    <t>Propiedad, planta y equipo neto (Nota 10)</t>
  </si>
  <si>
    <t>Activos intangibles (Nota 11)</t>
  </si>
  <si>
    <t>Otros activos no financieros (Nota 12)</t>
  </si>
  <si>
    <t>Total activos no corrientes</t>
  </si>
  <si>
    <t>Total activos</t>
  </si>
  <si>
    <t>Pasivos corrientes</t>
  </si>
  <si>
    <t>Sobregiro bancario (Nota 21)</t>
  </si>
  <si>
    <t>Cuentas por pagar a corto plazo (Nota 13)</t>
  </si>
  <si>
    <t xml:space="preserve"> Préstamos a corto plazo (Nota 23)</t>
  </si>
  <si>
    <t>Retenciones y acumulaciones por pagar (Nota 14)</t>
  </si>
  <si>
    <t>Beneficios a empleados a corto plazo (Nota 15)</t>
  </si>
  <si>
    <t>Otros pasivos corrientes (Nota 16)</t>
  </si>
  <si>
    <t>Total pasivos corrientes</t>
  </si>
  <si>
    <t>Total pasivos</t>
  </si>
  <si>
    <t>Activos Netos/Patrimonio (Notas 17)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</si>
  <si>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</si>
  <si>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</si>
  <si>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</si>
  <si>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</si>
  <si>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</si>
  <si>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>Roman E. Caamaño</t>
  </si>
  <si>
    <t xml:space="preserve">  Abel Taveras</t>
  </si>
  <si>
    <t>Director General</t>
  </si>
  <si>
    <t xml:space="preserve"> Director Financiero</t>
  </si>
  <si>
    <t>Izzet  A. Sansur</t>
  </si>
  <si>
    <t>Wellington Sanchez</t>
  </si>
  <si>
    <t xml:space="preserve">Director Administrativo </t>
  </si>
  <si>
    <t>Enc.Depto.Contabilidad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</si>
</sst>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1" fontId="2" fillId="0" borderId="0" xfId="1" applyNumberFormat="1" applyFont="1" applyFill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1" fontId="4" fillId="0" borderId="0" xfId="0" applyNumberFormat="1" applyFont="1" applyAlignment="1">
      <alignment horizontal="center" vertical="center" wrapText="1"/>
    </xf>
    <xf numFmtId="41" fontId="4" fillId="0" borderId="0" xfId="1" applyNumberFormat="1" applyFont="1" applyAlignment="1">
      <alignment horizontal="center" vertical="center" wrapText="1"/>
    </xf>
    <xf numFmtId="41" fontId="4" fillId="0" borderId="1" xfId="1" applyNumberFormat="1" applyFont="1" applyBorder="1" applyAlignment="1">
      <alignment horizontal="center" vertical="center" wrapText="1"/>
    </xf>
    <xf numFmtId="41" fontId="4" fillId="0" borderId="1" xfId="0" applyNumberFormat="1" applyFont="1" applyBorder="1" applyAlignment="1">
      <alignment horizontal="center" vertical="center" wrapText="1"/>
    </xf>
    <xf numFmtId="41" fontId="4" fillId="2" borderId="0" xfId="0" applyNumberFormat="1" applyFont="1" applyFill="1" applyAlignment="1">
      <alignment horizontal="center" vertical="center" wrapText="1"/>
    </xf>
    <xf numFmtId="0" fontId="2" fillId="2" borderId="0" xfId="0" applyFont="1" applyFill="1"/>
    <xf numFmtId="41" fontId="3" fillId="0" borderId="0" xfId="0" applyNumberFormat="1" applyFont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4" fillId="0" borderId="0" xfId="1" applyNumberFormat="1" applyFont="1" applyFill="1" applyAlignment="1">
      <alignment horizontal="center" vertical="center" wrapText="1"/>
    </xf>
    <xf numFmtId="41" fontId="5" fillId="0" borderId="0" xfId="1" applyNumberFormat="1" applyFont="1" applyFill="1" applyAlignment="1">
      <alignment horizontal="center" vertical="center" wrapText="1"/>
    </xf>
    <xf numFmtId="41" fontId="4" fillId="0" borderId="3" xfId="1" applyNumberFormat="1" applyFont="1" applyFill="1" applyBorder="1" applyAlignment="1">
      <alignment horizontal="center" vertical="center" wrapText="1"/>
    </xf>
    <xf numFmtId="41" fontId="4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43" fontId="4" fillId="0" borderId="0" xfId="0" applyNumberFormat="1" applyFont="1" applyAlignment="1">
      <alignment horizontal="center" vertical="center" wrapText="1"/>
    </xf>
    <xf numFmtId="0" fontId="7" fillId="0" borderId="0" xfId="0" applyFont="1"/>
    <xf numFmtId="43" fontId="3" fillId="0" borderId="0" xfId="0" applyNumberFormat="1" applyFont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Millares 2" xfId="1" xr:uid="{B45F19AA-2246-485C-861C-3D57BA7E6B8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ellington.sanchez/Desktop/2020/DIGECOG/EF%20corte%20dic-2020/Diciembre%202020%20y%20dic%202019%20DE%20ESTADOS%20FINANCIEROS%20IDAC%20DIGECOG%20(20-01-2021)%2002%2030%20pm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EFE-Flujo de Efectivo"/>
      <sheetName val="Cambio del Patrimonio"/>
      <sheetName val="Flujo de Efectivo"/>
      <sheetName val="Estado Comparativo"/>
      <sheetName val="NOTAS 7 AL 23"/>
      <sheetName val="NOTAS 7 AL 23 (FINAL)"/>
      <sheetName val="NOTA10 PPE"/>
      <sheetName val="Hoja de trabajo BC "/>
      <sheetName val="BC Balance Comprobación"/>
      <sheetName val="Cobro clientes Fujometododirect"/>
      <sheetName val="Mayor_General sistema Oct-2020"/>
      <sheetName val="Hoja1"/>
      <sheetName val="ERF Sistema Oct-2020"/>
      <sheetName val="NOTA 10 PPE"/>
      <sheetName val="Balanza de Comprobacion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>
        <row r="85">
          <cell r="I85">
            <v>742218135.41000009</v>
          </cell>
        </row>
        <row r="125">
          <cell r="I125">
            <v>17377726.939999998</v>
          </cell>
        </row>
        <row r="135">
          <cell r="I135">
            <v>723670929.95000005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9F4F-B1BB-4155-8890-ED6978EAC5C7}">
  <dimension ref="B4:G61"/>
  <sheetViews>
    <sheetView tabSelected="1" zoomScale="120" zoomScaleNormal="120" workbookViewId="0">
      <selection activeCell="E36" sqref="E36"/>
    </sheetView>
  </sheetViews>
  <sheetFormatPr baseColWidth="10" defaultColWidth="11.42578125" defaultRowHeight="15.75" x14ac:dyDescent="0.25"/>
  <cols>
    <col min="1" max="1" width="11.42578125" style="1"/>
    <col min="2" max="2" width="58.140625" style="1" customWidth="1"/>
    <col min="3" max="3" width="19.42578125" style="1" customWidth="1"/>
    <col min="4" max="4" width="2.28515625" style="1" customWidth="1"/>
    <col min="5" max="5" width="22.85546875" style="1" customWidth="1"/>
    <col min="6" max="6" width="21" style="1" bestFit="1" customWidth="1"/>
    <col min="7" max="7" width="19.28515625" style="1" bestFit="1" customWidth="1"/>
    <col min="8" max="16384" width="11.42578125" style="1"/>
  </cols>
  <sheetData>
    <row r="4" spans="2:5" x14ac:dyDescent="0.25">
      <c r="B4" s="2"/>
      <c r="C4" s="2"/>
    </row>
    <row r="5" spans="2:5" x14ac:dyDescent="0.25">
      <c r="B5" s="2"/>
      <c r="C5" s="2"/>
    </row>
    <row r="6" spans="2:5" x14ac:dyDescent="0.25">
      <c r="B6" s="2"/>
      <c r="C6" s="2"/>
    </row>
    <row r="7" spans="2:5" x14ac:dyDescent="0.25">
      <c r="B7" s="2"/>
      <c r="C7" s="2"/>
    </row>
    <row r="9" spans="2:5" x14ac:dyDescent="0.25">
      <c r="B9" s="27" t="s">
        <v>0</v>
      </c>
      <c r="C9" s="27"/>
      <c r="D9" s="27"/>
      <c r="E9" s="27"/>
    </row>
    <row r="10" spans="2:5" x14ac:dyDescent="0.25">
      <c r="B10" s="27" t="s">
        <v>1</v>
      </c>
      <c r="C10" s="27"/>
      <c r="D10" s="27"/>
      <c r="E10" s="27"/>
    </row>
    <row r="11" spans="2:5" x14ac:dyDescent="0.25">
      <c r="B11" s="27" t="s">
        <v>2</v>
      </c>
      <c r="C11" s="27"/>
      <c r="D11" s="27"/>
      <c r="E11" s="27"/>
    </row>
    <row r="12" spans="2:5" x14ac:dyDescent="0.25">
      <c r="B12" s="27" t="s">
        <v>3</v>
      </c>
      <c r="C12" s="27"/>
      <c r="D12" s="27"/>
      <c r="E12" s="27"/>
    </row>
    <row r="13" spans="2:5" x14ac:dyDescent="0.25">
      <c r="B13" s="3"/>
      <c r="C13" s="3"/>
      <c r="D13" s="3"/>
      <c r="E13" s="3"/>
    </row>
    <row r="14" spans="2:5" ht="12.75" customHeight="1" x14ac:dyDescent="0.25">
      <c r="B14" s="4"/>
      <c r="C14" s="5">
        <v>2020</v>
      </c>
      <c r="D14" s="5"/>
      <c r="E14" s="5">
        <v>2019</v>
      </c>
    </row>
    <row r="15" spans="2:5" x14ac:dyDescent="0.25">
      <c r="B15" s="6" t="s">
        <v>4</v>
      </c>
      <c r="C15" s="4"/>
      <c r="D15" s="4"/>
      <c r="E15" s="4"/>
    </row>
    <row r="16" spans="2:5" x14ac:dyDescent="0.25">
      <c r="B16" s="6" t="s">
        <v>5</v>
      </c>
      <c r="C16" s="4"/>
      <c r="D16" s="4"/>
      <c r="E16" s="4"/>
    </row>
    <row r="17" spans="2:5" ht="15.75" customHeight="1" x14ac:dyDescent="0.25">
      <c r="B17" s="7" t="s">
        <v>6</v>
      </c>
      <c r="C17" s="8">
        <v>607717438.52999997</v>
      </c>
      <c r="D17" s="8"/>
      <c r="E17" s="8">
        <v>2597266915</v>
      </c>
    </row>
    <row r="18" spans="2:5" ht="15" customHeight="1" x14ac:dyDescent="0.25">
      <c r="B18" s="7" t="s">
        <v>7</v>
      </c>
      <c r="C18" s="9">
        <v>939615341.50999999</v>
      </c>
      <c r="D18" s="8"/>
      <c r="E18" s="8">
        <v>756046823.14999998</v>
      </c>
    </row>
    <row r="19" spans="2:5" ht="15" customHeight="1" thickBot="1" x14ac:dyDescent="0.3">
      <c r="B19" s="7" t="s">
        <v>8</v>
      </c>
      <c r="C19" s="10">
        <v>5576675.04</v>
      </c>
      <c r="D19" s="8"/>
      <c r="E19" s="11">
        <v>4054844.2399999998</v>
      </c>
    </row>
    <row r="20" spans="2:5" s="13" customFormat="1" hidden="1" x14ac:dyDescent="0.25">
      <c r="B20" s="7" t="s">
        <v>9</v>
      </c>
      <c r="C20" s="12"/>
      <c r="D20" s="12"/>
      <c r="E20" s="12">
        <v>0</v>
      </c>
    </row>
    <row r="21" spans="2:5" x14ac:dyDescent="0.25">
      <c r="B21" s="6" t="s">
        <v>10</v>
      </c>
      <c r="C21" s="14">
        <f>SUM(C17:C20)+1</f>
        <v>1552909456.0799999</v>
      </c>
      <c r="D21" s="8"/>
      <c r="E21" s="14">
        <f>SUM(E17:E20)</f>
        <v>3357368582.3899999</v>
      </c>
    </row>
    <row r="22" spans="2:5" ht="14.25" customHeight="1" x14ac:dyDescent="0.25">
      <c r="B22" s="6"/>
      <c r="C22" s="8"/>
      <c r="D22" s="8"/>
      <c r="E22" s="8"/>
    </row>
    <row r="23" spans="2:5" ht="15" customHeight="1" x14ac:dyDescent="0.25">
      <c r="B23" s="6" t="s">
        <v>11</v>
      </c>
      <c r="C23" s="8"/>
      <c r="D23" s="8"/>
      <c r="E23" s="8"/>
    </row>
    <row r="24" spans="2:5" x14ac:dyDescent="0.25">
      <c r="B24" s="7" t="s">
        <v>12</v>
      </c>
      <c r="C24" s="8">
        <v>1428564095.1099999</v>
      </c>
      <c r="D24" s="8"/>
      <c r="E24" s="8">
        <v>4514289782</v>
      </c>
    </row>
    <row r="25" spans="2:5" x14ac:dyDescent="0.25">
      <c r="B25" s="7" t="s">
        <v>13</v>
      </c>
      <c r="C25" s="8">
        <v>71693955.359999999</v>
      </c>
      <c r="D25" s="8"/>
      <c r="E25" s="8">
        <v>58982691</v>
      </c>
    </row>
    <row r="26" spans="2:5" ht="16.5" thickBot="1" x14ac:dyDescent="0.3">
      <c r="B26" s="7" t="s">
        <v>14</v>
      </c>
      <c r="C26" s="11">
        <v>5343765.67</v>
      </c>
      <c r="D26" s="8"/>
      <c r="E26" s="11">
        <v>0</v>
      </c>
    </row>
    <row r="27" spans="2:5" x14ac:dyDescent="0.25">
      <c r="B27" s="6" t="s">
        <v>15</v>
      </c>
      <c r="C27" s="14">
        <f>SUM(C24:C26)</f>
        <v>1505601816.1399999</v>
      </c>
      <c r="D27" s="8"/>
      <c r="E27" s="14">
        <f>SUM(E24:E26)</f>
        <v>4573272473</v>
      </c>
    </row>
    <row r="28" spans="2:5" ht="9" customHeight="1" x14ac:dyDescent="0.25">
      <c r="B28" s="6"/>
      <c r="C28" s="8"/>
      <c r="D28" s="8"/>
      <c r="E28" s="8"/>
    </row>
    <row r="29" spans="2:5" ht="16.5" thickBot="1" x14ac:dyDescent="0.3">
      <c r="B29" s="6" t="s">
        <v>16</v>
      </c>
      <c r="C29" s="15">
        <f>+C21+C27</f>
        <v>3058511272.2199998</v>
      </c>
      <c r="D29" s="8"/>
      <c r="E29" s="15">
        <f>+E21+E27</f>
        <v>7930641055.3899994</v>
      </c>
    </row>
    <row r="30" spans="2:5" ht="16.5" thickTop="1" x14ac:dyDescent="0.25">
      <c r="B30" s="28" t="s">
        <v>17</v>
      </c>
      <c r="C30" s="8"/>
      <c r="D30" s="8"/>
      <c r="E30" s="8"/>
    </row>
    <row r="31" spans="2:5" ht="27" customHeight="1" x14ac:dyDescent="0.25">
      <c r="B31" s="28"/>
      <c r="C31" s="8"/>
      <c r="D31" s="8"/>
      <c r="E31" s="8"/>
    </row>
    <row r="32" spans="2:5" ht="8.25" hidden="1" customHeight="1" x14ac:dyDescent="0.25">
      <c r="B32" s="7" t="s">
        <v>18</v>
      </c>
      <c r="C32" s="8">
        <v>0</v>
      </c>
      <c r="D32" s="8"/>
      <c r="E32" s="8">
        <v>759595862.20000005</v>
      </c>
    </row>
    <row r="33" spans="2:7" ht="15.75" customHeight="1" x14ac:dyDescent="0.25">
      <c r="B33" s="7" t="s">
        <v>19</v>
      </c>
      <c r="C33" s="16">
        <v>332091104.09000003</v>
      </c>
      <c r="D33" s="8"/>
      <c r="E33" s="8">
        <f>+'[1]NOTAS 7 AL 23'!I85</f>
        <v>742218135.41000009</v>
      </c>
    </row>
    <row r="34" spans="2:7" ht="29.25" hidden="1" customHeight="1" x14ac:dyDescent="0.25">
      <c r="B34" s="7" t="s">
        <v>20</v>
      </c>
      <c r="C34" s="16">
        <v>0</v>
      </c>
      <c r="D34" s="8"/>
      <c r="E34" s="8">
        <v>0</v>
      </c>
    </row>
    <row r="35" spans="2:7" x14ac:dyDescent="0.25">
      <c r="B35" s="7" t="s">
        <v>21</v>
      </c>
      <c r="C35" s="17">
        <v>44323425.920000002</v>
      </c>
      <c r="D35" s="8"/>
      <c r="E35" s="8">
        <v>53987674</v>
      </c>
    </row>
    <row r="36" spans="2:7" x14ac:dyDescent="0.25">
      <c r="B36" s="7" t="s">
        <v>22</v>
      </c>
      <c r="C36" s="17">
        <v>24719830.530000001</v>
      </c>
      <c r="D36" s="8"/>
      <c r="E36" s="8">
        <f>+'[1]NOTAS 7 AL 23'!I125</f>
        <v>17377726.939999998</v>
      </c>
    </row>
    <row r="37" spans="2:7" x14ac:dyDescent="0.25">
      <c r="B37" s="7" t="s">
        <v>23</v>
      </c>
      <c r="C37" s="18">
        <v>937939897.65999997</v>
      </c>
      <c r="D37" s="8"/>
      <c r="E37" s="19">
        <f>+'[1]NOTAS 7 AL 23'!I135+1</f>
        <v>723670930.95000005</v>
      </c>
    </row>
    <row r="38" spans="2:7" x14ac:dyDescent="0.25">
      <c r="B38" s="6" t="s">
        <v>24</v>
      </c>
      <c r="C38" s="14">
        <f>SUM(C32:C37)+1</f>
        <v>1339074259.2</v>
      </c>
      <c r="D38" s="14"/>
      <c r="E38" s="14">
        <f>+E33+E35+E36+E37</f>
        <v>1537254467.3000002</v>
      </c>
    </row>
    <row r="39" spans="2:7" ht="15" customHeight="1" x14ac:dyDescent="0.25">
      <c r="B39" s="6"/>
      <c r="C39" s="8"/>
      <c r="D39" s="8"/>
      <c r="E39" s="8"/>
    </row>
    <row r="40" spans="2:7" ht="10.5" customHeight="1" x14ac:dyDescent="0.25">
      <c r="B40" s="6"/>
      <c r="C40" s="8"/>
      <c r="D40" s="8"/>
      <c r="E40" s="8"/>
    </row>
    <row r="41" spans="2:7" x14ac:dyDescent="0.25">
      <c r="B41" s="6" t="s">
        <v>25</v>
      </c>
      <c r="C41" s="14">
        <f>+C38</f>
        <v>1339074259.2</v>
      </c>
      <c r="D41" s="14"/>
      <c r="E41" s="14">
        <f>+E38</f>
        <v>1537254467.3000002</v>
      </c>
    </row>
    <row r="42" spans="2:7" ht="9" customHeight="1" x14ac:dyDescent="0.25">
      <c r="B42" s="6"/>
      <c r="C42" s="8"/>
      <c r="D42" s="8"/>
      <c r="E42" s="8"/>
    </row>
    <row r="43" spans="2:7" x14ac:dyDescent="0.25">
      <c r="B43" s="6" t="s">
        <v>26</v>
      </c>
      <c r="C43" s="8"/>
      <c r="D43" s="8"/>
      <c r="E43" s="8"/>
    </row>
    <row r="44" spans="2:7" ht="12.75" customHeight="1" x14ac:dyDescent="0.25">
      <c r="B44" s="7" t="s">
        <v>27</v>
      </c>
      <c r="C44" s="8">
        <v>1930722634.3199999</v>
      </c>
      <c r="D44" s="8"/>
      <c r="E44" s="8">
        <v>1930722634</v>
      </c>
    </row>
    <row r="45" spans="2:7" x14ac:dyDescent="0.25">
      <c r="B45" s="7" t="s">
        <v>28</v>
      </c>
      <c r="C45" s="8">
        <v>-1221450951.6099999</v>
      </c>
      <c r="D45" s="8"/>
      <c r="E45" s="8">
        <v>1376677800</v>
      </c>
    </row>
    <row r="46" spans="2:7" x14ac:dyDescent="0.25">
      <c r="B46" s="7" t="s">
        <v>29</v>
      </c>
      <c r="C46" s="19">
        <v>1010165330.3099999</v>
      </c>
      <c r="D46" s="8"/>
      <c r="E46" s="19">
        <v>3085986154</v>
      </c>
    </row>
    <row r="47" spans="2:7" s="20" customFormat="1" x14ac:dyDescent="0.25">
      <c r="B47" s="6" t="s">
        <v>30</v>
      </c>
      <c r="C47" s="14">
        <f>SUM(C44:C46)</f>
        <v>1719437013.02</v>
      </c>
      <c r="D47" s="14"/>
      <c r="E47" s="14">
        <f>SUM(E44:E46)</f>
        <v>6393386588</v>
      </c>
      <c r="F47" s="1"/>
      <c r="G47" s="1"/>
    </row>
    <row r="48" spans="2:7" ht="16.5" thickBot="1" x14ac:dyDescent="0.3">
      <c r="B48" s="6" t="s">
        <v>31</v>
      </c>
      <c r="C48" s="15">
        <f>SUM(C41+C47)</f>
        <v>3058511272.2200003</v>
      </c>
      <c r="D48" s="8"/>
      <c r="E48" s="15">
        <f>+E41+E47</f>
        <v>7930641055.3000002</v>
      </c>
    </row>
    <row r="49" spans="2:5" ht="16.5" thickTop="1" x14ac:dyDescent="0.25">
      <c r="C49" s="21"/>
      <c r="D49" s="21"/>
      <c r="E49" s="21"/>
    </row>
    <row r="50" spans="2:5" x14ac:dyDescent="0.25">
      <c r="C50" s="21"/>
      <c r="D50" s="21"/>
      <c r="E50" s="21"/>
    </row>
    <row r="51" spans="2:5" x14ac:dyDescent="0.25">
      <c r="C51" s="21"/>
      <c r="D51" s="21"/>
      <c r="E51" s="21"/>
    </row>
    <row r="52" spans="2:5" x14ac:dyDescent="0.25">
      <c r="C52" s="21"/>
      <c r="D52" s="21"/>
      <c r="E52" s="21"/>
    </row>
    <row r="53" spans="2:5" x14ac:dyDescent="0.25">
      <c r="C53" s="21"/>
      <c r="D53" s="21"/>
      <c r="E53" s="21"/>
    </row>
    <row r="54" spans="2:5" x14ac:dyDescent="0.25">
      <c r="B54" s="22" t="s">
        <v>32</v>
      </c>
      <c r="C54" s="21"/>
      <c r="D54" s="21"/>
      <c r="E54" s="23" t="s">
        <v>33</v>
      </c>
    </row>
    <row r="55" spans="2:5" x14ac:dyDescent="0.25">
      <c r="B55" s="24" t="s">
        <v>34</v>
      </c>
      <c r="C55" s="21"/>
      <c r="D55" s="21"/>
      <c r="E55" s="21" t="s">
        <v>35</v>
      </c>
    </row>
    <row r="56" spans="2:5" x14ac:dyDescent="0.25">
      <c r="B56" s="24"/>
      <c r="C56" s="24"/>
      <c r="D56" s="24"/>
      <c r="E56" s="24"/>
    </row>
    <row r="57" spans="2:5" x14ac:dyDescent="0.25">
      <c r="B57" s="24"/>
      <c r="C57" s="24"/>
      <c r="D57" s="24"/>
      <c r="E57" s="24"/>
    </row>
    <row r="58" spans="2:5" x14ac:dyDescent="0.25">
      <c r="B58" s="24"/>
      <c r="C58" s="24"/>
      <c r="D58" s="24"/>
    </row>
    <row r="59" spans="2:5" x14ac:dyDescent="0.25">
      <c r="B59" s="22" t="s">
        <v>36</v>
      </c>
      <c r="C59" s="24"/>
      <c r="D59" s="24"/>
      <c r="E59" s="23" t="s">
        <v>37</v>
      </c>
    </row>
    <row r="60" spans="2:5" x14ac:dyDescent="0.25">
      <c r="B60" s="24" t="s">
        <v>38</v>
      </c>
      <c r="C60" s="21"/>
      <c r="D60" s="21"/>
      <c r="E60" s="21" t="s">
        <v>39</v>
      </c>
    </row>
    <row r="61" spans="2:5" x14ac:dyDescent="0.25">
      <c r="B61" s="25"/>
      <c r="C61" s="26"/>
      <c r="D61" s="26"/>
      <c r="E61" s="26"/>
    </row>
  </sheetData>
  <mergeCells count="5">
    <mergeCell ref="B9:E9"/>
    <mergeCell ref="B10:E10"/>
    <mergeCell ref="B11:E11"/>
    <mergeCell ref="B12:E12"/>
    <mergeCell ref="B30:B31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Wellington R. Sanchez Reyes</dc:creator>
  <cp:lastModifiedBy>Wellington R. Sanchez Reyes</cp:lastModifiedBy>
  <dcterms:created xsi:type="dcterms:W3CDTF">2021-01-20T20:07:06Z</dcterms:created>
  <dcterms:modified xsi:type="dcterms:W3CDTF">2021-01-28T14:22:53Z</dcterms:modified>
</cp:coreProperties>
</file>